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185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V37" i="2" l="1"/>
  <c r="V38" i="2"/>
  <c r="V39" i="2"/>
  <c r="V30" i="2"/>
  <c r="V31" i="2"/>
  <c r="V32" i="2"/>
  <c r="V23" i="2"/>
  <c r="V24" i="2"/>
  <c r="V25" i="2"/>
  <c r="P52" i="2" l="1"/>
  <c r="P51" i="2"/>
  <c r="P50" i="2"/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J67" i="1" s="1"/>
  <c r="I67" i="1"/>
  <c r="C68" i="1"/>
  <c r="J68" i="1" s="1"/>
  <c r="I68" i="1"/>
  <c r="C73" i="1"/>
  <c r="I73" i="1"/>
  <c r="C74" i="1"/>
  <c r="I74" i="1"/>
  <c r="C75" i="1"/>
  <c r="J73" i="1" s="1"/>
  <c r="I75" i="1"/>
  <c r="C76" i="1"/>
  <c r="I76" i="1"/>
  <c r="B7" i="2"/>
  <c r="E7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U57" i="2" s="1"/>
  <c r="R57" i="2"/>
  <c r="Q57" i="2"/>
  <c r="P57" i="2"/>
  <c r="O57" i="2" s="1"/>
  <c r="T53" i="2"/>
  <c r="S53" i="2"/>
  <c r="R53" i="2"/>
  <c r="Q53" i="2"/>
  <c r="P53" i="2"/>
  <c r="O53" i="2" s="1"/>
  <c r="T52" i="2"/>
  <c r="S52" i="2"/>
  <c r="R52" i="2"/>
  <c r="Q52" i="2"/>
  <c r="O52" i="2" s="1"/>
  <c r="T51" i="2"/>
  <c r="S51" i="2"/>
  <c r="R51" i="2"/>
  <c r="Q51" i="2"/>
  <c r="O51" i="2" s="1"/>
  <c r="T50" i="2"/>
  <c r="S50" i="2"/>
  <c r="U50" i="2" s="1"/>
  <c r="R50" i="2"/>
  <c r="Q50" i="2"/>
  <c r="O50" i="2" s="1"/>
  <c r="T46" i="2"/>
  <c r="S46" i="2"/>
  <c r="R46" i="2"/>
  <c r="Q46" i="2"/>
  <c r="P46" i="2"/>
  <c r="O46" i="2" s="1"/>
  <c r="T45" i="2"/>
  <c r="S45" i="2"/>
  <c r="R45" i="2"/>
  <c r="Q45" i="2"/>
  <c r="P45" i="2"/>
  <c r="T44" i="2"/>
  <c r="S44" i="2"/>
  <c r="R44" i="2"/>
  <c r="Q44" i="2"/>
  <c r="P44" i="2"/>
  <c r="O44" i="2" s="1"/>
  <c r="T43" i="2"/>
  <c r="S43" i="2"/>
  <c r="R43" i="2"/>
  <c r="Q43" i="2"/>
  <c r="P43" i="2"/>
  <c r="T39" i="2"/>
  <c r="S39" i="2"/>
  <c r="R39" i="2"/>
  <c r="Q39" i="2"/>
  <c r="P39" i="2"/>
  <c r="O39" i="2" s="1"/>
  <c r="T38" i="2"/>
  <c r="S38" i="2"/>
  <c r="R38" i="2"/>
  <c r="Q38" i="2"/>
  <c r="P38" i="2"/>
  <c r="O38" i="2" s="1"/>
  <c r="T37" i="2"/>
  <c r="S37" i="2"/>
  <c r="R37" i="2"/>
  <c r="Q37" i="2"/>
  <c r="P37" i="2"/>
  <c r="O37" i="2" s="1"/>
  <c r="T36" i="2"/>
  <c r="S36" i="2"/>
  <c r="R36" i="2"/>
  <c r="Q36" i="2"/>
  <c r="P36" i="2"/>
  <c r="T32" i="2"/>
  <c r="S32" i="2"/>
  <c r="R32" i="2"/>
  <c r="Q32" i="2"/>
  <c r="P32" i="2"/>
  <c r="T31" i="2"/>
  <c r="S31" i="2"/>
  <c r="R31" i="2"/>
  <c r="Q31" i="2"/>
  <c r="P31" i="2"/>
  <c r="T30" i="2"/>
  <c r="S30" i="2"/>
  <c r="R30" i="2"/>
  <c r="Q30" i="2"/>
  <c r="P30" i="2"/>
  <c r="O30" i="2" s="1"/>
  <c r="T29" i="2"/>
  <c r="S29" i="2"/>
  <c r="R29" i="2"/>
  <c r="Q29" i="2"/>
  <c r="P29" i="2"/>
  <c r="T25" i="2"/>
  <c r="U25" i="2" s="1"/>
  <c r="S25" i="2"/>
  <c r="R25" i="2"/>
  <c r="Q25" i="2"/>
  <c r="P25" i="2"/>
  <c r="O25" i="2" s="1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P8" i="2"/>
  <c r="T10" i="2"/>
  <c r="S10" i="2"/>
  <c r="R10" i="2"/>
  <c r="Q10" i="2"/>
  <c r="P10" i="2"/>
  <c r="T9" i="2"/>
  <c r="U9" i="2" s="1"/>
  <c r="S9" i="2"/>
  <c r="R9" i="2"/>
  <c r="Q9" i="2"/>
  <c r="P9" i="2"/>
  <c r="O9" i="2" s="1"/>
  <c r="T8" i="2"/>
  <c r="S8" i="2"/>
  <c r="R8" i="2"/>
  <c r="Q8" i="2"/>
  <c r="O8" i="2" s="1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U24" i="2"/>
  <c r="O10" i="2"/>
  <c r="U8" i="2"/>
  <c r="T18" i="2"/>
  <c r="S18" i="2"/>
  <c r="T17" i="2"/>
  <c r="S17" i="2"/>
  <c r="U17" i="2" s="1"/>
  <c r="T16" i="2"/>
  <c r="S16" i="2"/>
  <c r="T15" i="2"/>
  <c r="S15" i="2"/>
  <c r="P18" i="2"/>
  <c r="Q18" i="2"/>
  <c r="R18" i="2"/>
  <c r="R15" i="2"/>
  <c r="Q15" i="2"/>
  <c r="P15" i="2"/>
  <c r="O15" i="2" s="1"/>
  <c r="H14" i="2"/>
  <c r="E14" i="2"/>
  <c r="B14" i="2"/>
  <c r="P16" i="2"/>
  <c r="R16" i="2"/>
  <c r="Q16" i="2"/>
  <c r="Q17" i="2"/>
  <c r="P17" i="2"/>
  <c r="O17" i="2" s="1"/>
  <c r="R17" i="2"/>
  <c r="U60" i="2" l="1"/>
  <c r="O60" i="2"/>
  <c r="U58" i="2"/>
  <c r="U44" i="2"/>
  <c r="U36" i="2"/>
  <c r="U31" i="2"/>
  <c r="U23" i="2"/>
  <c r="U59" i="2"/>
  <c r="O59" i="2"/>
  <c r="O45" i="2"/>
  <c r="U46" i="2"/>
  <c r="U45" i="2"/>
  <c r="U16" i="2"/>
  <c r="U18" i="2"/>
  <c r="U10" i="2"/>
  <c r="O22" i="2"/>
  <c r="O24" i="2"/>
  <c r="O29" i="2"/>
  <c r="O31" i="2"/>
  <c r="O36" i="2"/>
  <c r="U37" i="2"/>
  <c r="U38" i="2"/>
  <c r="O43" i="2"/>
  <c r="U53" i="2"/>
  <c r="U43" i="2"/>
  <c r="U30" i="2"/>
  <c r="U29" i="2"/>
  <c r="O23" i="2"/>
  <c r="U39" i="2"/>
  <c r="U51" i="2"/>
  <c r="U52" i="2"/>
  <c r="V53" i="2"/>
  <c r="O58" i="2"/>
  <c r="V60" i="2" s="1"/>
  <c r="V50" i="2"/>
  <c r="O32" i="2"/>
  <c r="U32" i="2"/>
  <c r="U22" i="2"/>
  <c r="O16" i="2"/>
  <c r="U15" i="2"/>
  <c r="O18" i="2"/>
  <c r="J74" i="1"/>
  <c r="V11" i="2"/>
  <c r="V36" i="2" l="1"/>
  <c r="V22" i="2"/>
  <c r="V57" i="2"/>
  <c r="V29" i="2"/>
  <c r="V17" i="2"/>
</calcChain>
</file>

<file path=xl/sharedStrings.xml><?xml version="1.0" encoding="utf-8"?>
<sst xmlns="http://schemas.openxmlformats.org/spreadsheetml/2006/main" count="654" uniqueCount="160">
  <si>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</si>
  <si>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</si>
  <si>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</si>
  <si>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</si>
  <si>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</si>
  <si>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</si>
  <si>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</si>
  <si>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</si>
  <si>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</si>
  <si>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</si>
  <si>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</si>
  <si>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</si>
  <si>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</si>
  <si>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</si>
  <si>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</si>
  <si>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</si>
  <si>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</si>
  <si>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</si>
  <si>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</si>
  <si>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</si>
  <si>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</si>
  <si>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</si>
  <si>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</si>
  <si>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</si>
  <si>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</si>
  <si>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</si>
  <si>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</si>
  <si>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</si>
  <si>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</si>
  <si>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</si>
  <si>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</si>
  <si>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</si>
  <si>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</si>
  <si>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</si>
  <si>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</si>
  <si>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</si>
  <si>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</si>
  <si>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</si>
  <si>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</si>
  <si>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</si>
  <si>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</si>
  <si>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</si>
  <si>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</si>
  <si>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</si>
  <si>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</si>
  <si>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</si>
  <si>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</si>
  <si>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</si>
  <si>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</si>
  <si>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</si>
  <si>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</si>
  <si>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</si>
  <si>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</si>
  <si>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</si>
  <si>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</si>
  <si>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</si>
  <si>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</si>
  <si>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</si>
  <si>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</si>
  <si>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</si>
  <si>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</si>
  <si>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</si>
  <si>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</si>
  <si>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</si>
  <si>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</si>
  <si>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</si>
  <si>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</si>
  <si>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</si>
  <si>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</si>
  <si>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</si>
  <si>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</si>
  <si>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</si>
  <si>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</si>
  <si>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</si>
  <si>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</si>
  <si>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</si>
  <si>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</si>
  <si>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</si>
  <si>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</si>
  <si>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</si>
  <si>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</si>
  <si>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</si>
  <si>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</si>
  <si>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</si>
  <si>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</si>
  <si>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</si>
  <si>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</si>
  <si>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</si>
  <si>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</si>
  <si>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</si>
  <si>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</si>
  <si>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</si>
  <si>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</si>
  <si>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</si>
  <si>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</si>
  <si>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</si>
  <si>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</si>
  <si>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</si>
  <si>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</si>
  <si>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</si>
  <si>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</si>
  <si>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</si>
  <si>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</si>
  <si>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</si>
  <si>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</si>
  <si>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</si>
  <si>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</si>
  <si>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</si>
  <si>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</si>
  <si>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</si>
  <si>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</si>
  <si>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</si>
  <si>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</si>
  <si>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</si>
  <si>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</si>
  <si>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</si>
  <si>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</si>
  <si>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</si>
  <si>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</si>
  <si>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</si>
  <si>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</si>
  <si>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</si>
  <si>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</si>
  <si>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</si>
  <si>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</si>
  <si>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</si>
  <si>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</si>
  <si>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</si>
  <si>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</si>
  <si>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</si>
  <si>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</si>
  <si>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</si>
  <si>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</si>
  <si>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</si>
  <si>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</si>
  <si>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</si>
  <si>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</si>
  <si>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</si>
  <si>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</si>
  <si>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</si>
  <si>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</si>
  <si>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</si>
  <si>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</si>
  <si>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</si>
  <si>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</si>
  <si>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</si>
  <si>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</si>
  <si>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</si>
  <si>
    <t>○</t>
    <phoneticPr fontId="1"/>
  </si>
  <si>
    <t>●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</si>
  <si>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</si>
  <si>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</si>
  <si>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</si>
  <si>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</si>
  <si>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</si>
  <si>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</si>
  <si>
    <t>●</t>
    <phoneticPr fontId="1"/>
  </si>
  <si>
    <t>○</t>
  </si>
  <si>
    <t>○</t>
    <phoneticPr fontId="1"/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</si>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</sst>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topLeftCell="A55" zoomScaleNormal="100" workbookViewId="0">
      <selection activeCell="Y65" sqref="Y65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57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3" spans="1:29" ht="14.25">
      <c r="A3" s="243" t="s">
        <v>40</v>
      </c>
    </row>
    <row r="4" spans="1:29" ht="14.25">
      <c r="A4" s="243" t="s">
        <v>41</v>
      </c>
    </row>
    <row r="5" spans="1:29" ht="14.25">
      <c r="A5" s="243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6" t="str">
        <f>A8</f>
        <v>久喜</v>
      </c>
      <c r="C7" s="277"/>
      <c r="D7" s="277"/>
      <c r="E7" s="278" t="str">
        <f>A9</f>
        <v>庄和</v>
      </c>
      <c r="F7" s="277"/>
      <c r="G7" s="279"/>
      <c r="H7" s="278" t="str">
        <f>A10</f>
        <v>松山女子</v>
      </c>
      <c r="I7" s="277"/>
      <c r="J7" s="279"/>
      <c r="K7" s="267"/>
      <c r="L7" s="267"/>
      <c r="M7" s="268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80"/>
      <c r="C8" s="281"/>
      <c r="D8" s="281"/>
      <c r="E8" s="210">
        <v>15</v>
      </c>
      <c r="F8" s="209" t="s">
        <v>157</v>
      </c>
      <c r="G8" s="211">
        <v>0</v>
      </c>
      <c r="H8" s="210">
        <v>7</v>
      </c>
      <c r="I8" s="209" t="s">
        <v>152</v>
      </c>
      <c r="J8" s="211">
        <v>0</v>
      </c>
      <c r="K8" s="269"/>
      <c r="L8" s="269"/>
      <c r="M8" s="270"/>
      <c r="N8" s="7">
        <v>2</v>
      </c>
      <c r="O8" s="30">
        <f>IF(N8="","",P8*3+Q8*1)</f>
        <v>6</v>
      </c>
      <c r="P8" s="31">
        <f>COUNTIF(B8:M8,"○")</f>
        <v>2</v>
      </c>
      <c r="Q8" s="31">
        <f>COUNTIF(B8:M8,"△")</f>
        <v>0</v>
      </c>
      <c r="R8" s="31">
        <f>COUNTIF(B8:M8,"●")</f>
        <v>0</v>
      </c>
      <c r="S8" s="31">
        <f>SUM(E8,H8,K8)</f>
        <v>22</v>
      </c>
      <c r="T8" s="31">
        <f>SUM(G8,J8,M8)</f>
        <v>0</v>
      </c>
      <c r="U8" s="31">
        <f>IF(N8="","",S8-T8)</f>
        <v>22</v>
      </c>
      <c r="V8" s="32">
        <v>1</v>
      </c>
      <c r="Z8" s="2"/>
      <c r="AA8" s="2"/>
      <c r="AB8" s="2"/>
      <c r="AC8" s="2"/>
    </row>
    <row r="9" spans="1:29" ht="17.25">
      <c r="A9" s="113" t="s">
        <v>128</v>
      </c>
      <c r="B9" s="213">
        <v>0</v>
      </c>
      <c r="C9" s="214" t="s">
        <v>151</v>
      </c>
      <c r="D9" s="214">
        <v>15</v>
      </c>
      <c r="E9" s="264"/>
      <c r="F9" s="265"/>
      <c r="G9" s="266"/>
      <c r="H9" s="216">
        <v>0</v>
      </c>
      <c r="I9" s="214" t="s">
        <v>150</v>
      </c>
      <c r="J9" s="215">
        <v>0</v>
      </c>
      <c r="K9" s="269"/>
      <c r="L9" s="269"/>
      <c r="M9" s="270"/>
      <c r="N9" s="7">
        <v>2</v>
      </c>
      <c r="O9" s="30">
        <f>IF(N9="","",P9*3+Q9*1)</f>
        <v>1</v>
      </c>
      <c r="P9" s="31">
        <f>COUNTIF(B9:M9,"○")</f>
        <v>0</v>
      </c>
      <c r="Q9" s="31">
        <f>COUNTIF(B9:M9,"△")</f>
        <v>1</v>
      </c>
      <c r="R9" s="31">
        <f>COUNTIF(B9:M9,"●")</f>
        <v>1</v>
      </c>
      <c r="S9" s="31">
        <f>SUM(B9,H9,K9)</f>
        <v>0</v>
      </c>
      <c r="T9" s="31">
        <f>SUM(D9,J9,M9)</f>
        <v>15</v>
      </c>
      <c r="U9" s="21">
        <f>IF(N9="","",S9-T9)</f>
        <v>-15</v>
      </c>
      <c r="V9" s="32">
        <v>3</v>
      </c>
      <c r="Z9" s="2"/>
      <c r="AA9" s="2"/>
      <c r="AB9" s="2"/>
      <c r="AC9" s="2"/>
    </row>
    <row r="10" spans="1:29" ht="18" thickBot="1">
      <c r="A10" s="114" t="s">
        <v>129</v>
      </c>
      <c r="B10" s="222">
        <v>0</v>
      </c>
      <c r="C10" s="223" t="s">
        <v>151</v>
      </c>
      <c r="D10" s="223">
        <v>7</v>
      </c>
      <c r="E10" s="225">
        <v>0</v>
      </c>
      <c r="F10" s="230" t="s">
        <v>150</v>
      </c>
      <c r="G10" s="224">
        <v>0</v>
      </c>
      <c r="H10" s="273"/>
      <c r="I10" s="274"/>
      <c r="J10" s="282"/>
      <c r="K10" s="271"/>
      <c r="L10" s="271"/>
      <c r="M10" s="272"/>
      <c r="N10" s="34">
        <v>2</v>
      </c>
      <c r="O10" s="35">
        <f>IF(N10="","",P10*3+Q10*1)</f>
        <v>1</v>
      </c>
      <c r="P10" s="36">
        <f>COUNTIF(B10:M10,"○")</f>
        <v>0</v>
      </c>
      <c r="Q10" s="36">
        <f>COUNTIF(B10:M10,"△")</f>
        <v>1</v>
      </c>
      <c r="R10" s="36">
        <f>COUNTIF(B10:M10,"●")</f>
        <v>1</v>
      </c>
      <c r="S10" s="36">
        <f>SUM(B10,E10,K10)</f>
        <v>0</v>
      </c>
      <c r="T10" s="36">
        <f>SUM(D10,G10,M10)</f>
        <v>7</v>
      </c>
      <c r="U10" s="22">
        <f>IF(N10="","",S10-T10)</f>
        <v>-7</v>
      </c>
      <c r="V10" s="208">
        <v>2</v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85"/>
      <c r="L11" s="281"/>
      <c r="M11" s="286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2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56" t="s">
        <v>44</v>
      </c>
      <c r="B14" s="283" t="str">
        <f>A15</f>
        <v>入間向陽</v>
      </c>
      <c r="C14" s="259"/>
      <c r="D14" s="284"/>
      <c r="E14" s="258" t="str">
        <f>A16</f>
        <v>大宮南</v>
      </c>
      <c r="F14" s="259"/>
      <c r="G14" s="284"/>
      <c r="H14" s="258" t="str">
        <f>A17</f>
        <v>越ヶ谷</v>
      </c>
      <c r="I14" s="259"/>
      <c r="J14" s="284"/>
      <c r="K14" s="258" t="str">
        <f>A18</f>
        <v>北本</v>
      </c>
      <c r="L14" s="259"/>
      <c r="M14" s="260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61"/>
      <c r="C15" s="262"/>
      <c r="D15" s="263"/>
      <c r="E15" s="209">
        <v>4</v>
      </c>
      <c r="F15" s="209" t="s">
        <v>148</v>
      </c>
      <c r="G15" s="209">
        <v>0</v>
      </c>
      <c r="H15" s="210">
        <v>12</v>
      </c>
      <c r="I15" s="209" t="s">
        <v>157</v>
      </c>
      <c r="J15" s="211">
        <v>0</v>
      </c>
      <c r="K15" s="209">
        <v>7</v>
      </c>
      <c r="L15" s="209" t="s">
        <v>148</v>
      </c>
      <c r="M15" s="212">
        <v>0</v>
      </c>
      <c r="N15" s="7">
        <v>3</v>
      </c>
      <c r="O15" s="38">
        <f>IF(N15="","",P15*3+Q15*1)</f>
        <v>9</v>
      </c>
      <c r="P15" s="39">
        <f>COUNTIF(B15:M15,"○")</f>
        <v>3</v>
      </c>
      <c r="Q15" s="39">
        <f>COUNTIF(B15:M15,"△")</f>
        <v>0</v>
      </c>
      <c r="R15" s="39">
        <f>COUNTIF(B15:M15,"●")</f>
        <v>0</v>
      </c>
      <c r="S15" s="39">
        <f>SUM(E15,H15,K15)</f>
        <v>23</v>
      </c>
      <c r="T15" s="39">
        <f>SUM(G15,J15,M15)</f>
        <v>0</v>
      </c>
      <c r="U15" s="41">
        <f>IF(N15="","",S15-T15)</f>
        <v>23</v>
      </c>
      <c r="V15" s="32">
        <v>1</v>
      </c>
    </row>
    <row r="16" spans="1:29" ht="17.25">
      <c r="A16" s="205" t="s">
        <v>20</v>
      </c>
      <c r="B16" s="218">
        <v>0</v>
      </c>
      <c r="C16" s="219" t="s">
        <v>149</v>
      </c>
      <c r="D16" s="220">
        <v>4</v>
      </c>
      <c r="E16" s="264"/>
      <c r="F16" s="265"/>
      <c r="G16" s="266"/>
      <c r="H16" s="216">
        <v>2</v>
      </c>
      <c r="I16" s="214" t="s">
        <v>153</v>
      </c>
      <c r="J16" s="215">
        <v>0</v>
      </c>
      <c r="K16" s="214">
        <v>5</v>
      </c>
      <c r="L16" s="214" t="s">
        <v>148</v>
      </c>
      <c r="M16" s="217">
        <v>0</v>
      </c>
      <c r="N16" s="7">
        <v>3</v>
      </c>
      <c r="O16" s="30">
        <f>IF(N16="","",P16*3+Q16*1)</f>
        <v>6</v>
      </c>
      <c r="P16" s="31">
        <f>COUNTIF(B16:M16,"○")</f>
        <v>2</v>
      </c>
      <c r="Q16" s="31">
        <f>COUNTIF(B16:M16,"△")</f>
        <v>0</v>
      </c>
      <c r="R16" s="31">
        <f>COUNTIF(B16:M16,"●")</f>
        <v>1</v>
      </c>
      <c r="S16" s="39">
        <f>SUM(B16,H16,K16)</f>
        <v>7</v>
      </c>
      <c r="T16" s="39">
        <f>SUM(D16,J16,M16)</f>
        <v>4</v>
      </c>
      <c r="U16" s="41">
        <f>IF(N16="","",S16-T16)</f>
        <v>3</v>
      </c>
      <c r="V16" s="32">
        <v>2</v>
      </c>
    </row>
    <row r="17" spans="1:22" ht="17.25">
      <c r="A17" s="205" t="s">
        <v>26</v>
      </c>
      <c r="B17" s="227">
        <v>0</v>
      </c>
      <c r="C17" s="214" t="s">
        <v>149</v>
      </c>
      <c r="D17" s="211">
        <v>12</v>
      </c>
      <c r="E17" s="219">
        <v>0</v>
      </c>
      <c r="F17" s="219" t="s">
        <v>151</v>
      </c>
      <c r="G17" s="219">
        <v>2</v>
      </c>
      <c r="H17" s="264"/>
      <c r="I17" s="265"/>
      <c r="J17" s="266"/>
      <c r="K17" s="219">
        <v>5</v>
      </c>
      <c r="L17" s="219" t="s">
        <v>148</v>
      </c>
      <c r="M17" s="221">
        <v>0</v>
      </c>
      <c r="N17" s="7">
        <v>3</v>
      </c>
      <c r="O17" s="30">
        <f>IF(N17="","",P17*3+Q17*1)</f>
        <v>3</v>
      </c>
      <c r="P17" s="31">
        <f>COUNTIF(B17:M17,"○")</f>
        <v>1</v>
      </c>
      <c r="Q17" s="31">
        <f>COUNTIF(B17:M17,"△")</f>
        <v>0</v>
      </c>
      <c r="R17" s="31">
        <f>COUNTIF(B17:M17,"●")</f>
        <v>2</v>
      </c>
      <c r="S17" s="39">
        <f>SUM(B17,E17,K17)</f>
        <v>5</v>
      </c>
      <c r="T17" s="39">
        <f>SUM(D17,G17,M17)</f>
        <v>14</v>
      </c>
      <c r="U17" s="41">
        <f>IF(N17="","",S17-T17)</f>
        <v>-9</v>
      </c>
      <c r="V17" s="32">
        <f>IF(O17="","",RANK(O17,$O$15:$O$18,0))</f>
        <v>3</v>
      </c>
    </row>
    <row r="18" spans="1:22" ht="18" thickBot="1">
      <c r="A18" s="251" t="s">
        <v>28</v>
      </c>
      <c r="B18" s="222">
        <v>0</v>
      </c>
      <c r="C18" s="223" t="s">
        <v>149</v>
      </c>
      <c r="D18" s="224">
        <v>7</v>
      </c>
      <c r="E18" s="223">
        <v>0</v>
      </c>
      <c r="F18" s="223" t="s">
        <v>151</v>
      </c>
      <c r="G18" s="223">
        <v>5</v>
      </c>
      <c r="H18" s="225">
        <v>0</v>
      </c>
      <c r="I18" s="223" t="s">
        <v>149</v>
      </c>
      <c r="J18" s="224">
        <v>5</v>
      </c>
      <c r="K18" s="273"/>
      <c r="L18" s="274"/>
      <c r="M18" s="275"/>
      <c r="N18" s="43">
        <v>3</v>
      </c>
      <c r="O18" s="35">
        <f>IF(N18="","",P18*3+Q18*1)</f>
        <v>0</v>
      </c>
      <c r="P18" s="36">
        <f>COUNTIF(B18:M18,"○")</f>
        <v>0</v>
      </c>
      <c r="Q18" s="36">
        <f>COUNTIF(B18:M18,"△")</f>
        <v>0</v>
      </c>
      <c r="R18" s="36">
        <f>COUNTIF(B18:M18,"●")</f>
        <v>3</v>
      </c>
      <c r="S18" s="206">
        <f>SUM(B18,E18,H18)</f>
        <v>0</v>
      </c>
      <c r="T18" s="206">
        <f>SUM(D18,G18,J18)</f>
        <v>17</v>
      </c>
      <c r="U18" s="207">
        <f>IF(N18="","",S18-T18)</f>
        <v>-17</v>
      </c>
      <c r="V18" s="208">
        <v>4</v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83" t="str">
        <f>A22</f>
        <v>山村学園</v>
      </c>
      <c r="C21" s="259"/>
      <c r="D21" s="284"/>
      <c r="E21" s="258" t="str">
        <f>A23</f>
        <v>市立浦和</v>
      </c>
      <c r="F21" s="259"/>
      <c r="G21" s="284"/>
      <c r="H21" s="258" t="str">
        <f>A24</f>
        <v>寄居城北
自由の森</v>
      </c>
      <c r="I21" s="259"/>
      <c r="J21" s="284"/>
      <c r="K21" s="258" t="str">
        <f>A25</f>
        <v>浦和一女</v>
      </c>
      <c r="L21" s="259"/>
      <c r="M21" s="260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61"/>
      <c r="C22" s="262"/>
      <c r="D22" s="263"/>
      <c r="E22" s="209">
        <v>12</v>
      </c>
      <c r="F22" s="209" t="s">
        <v>157</v>
      </c>
      <c r="G22" s="209">
        <v>1</v>
      </c>
      <c r="H22" s="210">
        <v>18</v>
      </c>
      <c r="I22" s="209" t="s">
        <v>148</v>
      </c>
      <c r="J22" s="211">
        <v>0</v>
      </c>
      <c r="K22" s="209">
        <v>6</v>
      </c>
      <c r="L22" s="209" t="s">
        <v>152</v>
      </c>
      <c r="M22" s="212">
        <v>0</v>
      </c>
      <c r="N22" s="7">
        <v>3</v>
      </c>
      <c r="O22" s="38">
        <f>IF(N22="","",P22*3+Q22*1)</f>
        <v>9</v>
      </c>
      <c r="P22" s="39">
        <f>COUNTIF(B22:M22,"○")</f>
        <v>3</v>
      </c>
      <c r="Q22" s="40">
        <f>COUNTIF(B22:M22,"△")</f>
        <v>0</v>
      </c>
      <c r="R22" s="39">
        <f>COUNTIF(B22:M22,"●")</f>
        <v>0</v>
      </c>
      <c r="S22" s="39">
        <f>SUM(E22,H22,K22)</f>
        <v>36</v>
      </c>
      <c r="T22" s="39">
        <f>SUM(G22,J22,M22)</f>
        <v>1</v>
      </c>
      <c r="U22" s="41">
        <f>IF(N22="","",S22-T22)</f>
        <v>35</v>
      </c>
      <c r="V22" s="32">
        <f>IF(O22="","",RANK(O22,$O$22:$O$25,0))</f>
        <v>1</v>
      </c>
    </row>
    <row r="23" spans="1:22" ht="24.75" customHeight="1">
      <c r="A23" s="7" t="s">
        <v>133</v>
      </c>
      <c r="B23" s="213">
        <v>1</v>
      </c>
      <c r="C23" s="219" t="s">
        <v>149</v>
      </c>
      <c r="D23" s="215">
        <v>12</v>
      </c>
      <c r="E23" s="264"/>
      <c r="F23" s="265"/>
      <c r="G23" s="266"/>
      <c r="H23" s="216">
        <v>7</v>
      </c>
      <c r="I23" s="214" t="s">
        <v>148</v>
      </c>
      <c r="J23" s="215">
        <v>0</v>
      </c>
      <c r="K23" s="214">
        <v>1</v>
      </c>
      <c r="L23" s="214" t="s">
        <v>153</v>
      </c>
      <c r="M23" s="217">
        <v>0</v>
      </c>
      <c r="N23" s="7">
        <v>3</v>
      </c>
      <c r="O23" s="38">
        <f>IF(N23="","",P23*3+Q23*1)</f>
        <v>6</v>
      </c>
      <c r="P23" s="39">
        <f>COUNTIF(B23:M23,"○")</f>
        <v>2</v>
      </c>
      <c r="Q23" s="40">
        <f>COUNTIF(B23:M23,"△")</f>
        <v>0</v>
      </c>
      <c r="R23" s="39">
        <f>COUNTIF(B23:M23,"●")</f>
        <v>1</v>
      </c>
      <c r="S23" s="39">
        <f>SUM(B23,H23,K23)</f>
        <v>9</v>
      </c>
      <c r="T23" s="39">
        <f>SUM(D23,J23,M23)</f>
        <v>12</v>
      </c>
      <c r="U23" s="42">
        <f>IF(N23="","",S23-T23)</f>
        <v>-3</v>
      </c>
      <c r="V23" s="32">
        <f t="shared" ref="V23:V25" si="0">IF(O23="","",RANK(O23,$O$22:$O$25,0))</f>
        <v>2</v>
      </c>
    </row>
    <row r="24" spans="1:22" ht="24.75" customHeight="1">
      <c r="A24" s="252" t="s">
        <v>138</v>
      </c>
      <c r="B24" s="218">
        <v>0</v>
      </c>
      <c r="C24" s="219" t="s">
        <v>149</v>
      </c>
      <c r="D24" s="220">
        <v>18</v>
      </c>
      <c r="E24" s="219">
        <v>0</v>
      </c>
      <c r="F24" s="219" t="s">
        <v>149</v>
      </c>
      <c r="G24" s="219">
        <v>7</v>
      </c>
      <c r="H24" s="264"/>
      <c r="I24" s="265"/>
      <c r="J24" s="266"/>
      <c r="K24" s="219">
        <v>0</v>
      </c>
      <c r="L24" s="219" t="s">
        <v>155</v>
      </c>
      <c r="M24" s="221">
        <v>2</v>
      </c>
      <c r="N24" s="7">
        <v>3</v>
      </c>
      <c r="O24" s="30">
        <f>IF(N24="","",P24*3+Q24*1)</f>
        <v>0</v>
      </c>
      <c r="P24" s="45">
        <f>COUNTIF(B24:M24,"○")</f>
        <v>0</v>
      </c>
      <c r="Q24" s="31">
        <f>COUNTIF(B24:M24,"△")</f>
        <v>0</v>
      </c>
      <c r="R24" s="31">
        <f>COUNTIF(B24:M24,"●")</f>
        <v>3</v>
      </c>
      <c r="S24" s="31">
        <f>SUM(B24,E24,K24)</f>
        <v>0</v>
      </c>
      <c r="T24" s="31">
        <f>SUM(D24,G24,M24)</f>
        <v>27</v>
      </c>
      <c r="U24" s="42">
        <f>IF(N24="","",S24-T24)</f>
        <v>-27</v>
      </c>
      <c r="V24" s="32">
        <f t="shared" si="0"/>
        <v>4</v>
      </c>
    </row>
    <row r="25" spans="1:22" ht="24.75" customHeight="1" thickBot="1">
      <c r="A25" s="43" t="s">
        <v>134</v>
      </c>
      <c r="B25" s="222">
        <v>0</v>
      </c>
      <c r="C25" s="223" t="s">
        <v>149</v>
      </c>
      <c r="D25" s="224">
        <v>6</v>
      </c>
      <c r="E25" s="223">
        <v>0</v>
      </c>
      <c r="F25" s="223" t="s">
        <v>154</v>
      </c>
      <c r="G25" s="223">
        <v>1</v>
      </c>
      <c r="H25" s="225">
        <v>2</v>
      </c>
      <c r="I25" s="223" t="s">
        <v>157</v>
      </c>
      <c r="J25" s="224">
        <v>0</v>
      </c>
      <c r="K25" s="273"/>
      <c r="L25" s="274"/>
      <c r="M25" s="275"/>
      <c r="N25" s="43">
        <v>3</v>
      </c>
      <c r="O25" s="35">
        <f>IF(N25="","",P25*3+Q25*1)</f>
        <v>3</v>
      </c>
      <c r="P25" s="36">
        <f>COUNTIF(B25:M25,"○")</f>
        <v>1</v>
      </c>
      <c r="Q25" s="36">
        <f>COUNTIF(B25:M25,"△")</f>
        <v>0</v>
      </c>
      <c r="R25" s="36">
        <f>COUNTIF(B25:M25,"●")</f>
        <v>2</v>
      </c>
      <c r="S25" s="36">
        <f>SUM(B25,E25,H25)</f>
        <v>2</v>
      </c>
      <c r="T25" s="36">
        <f>SUM(D25,G25,J25)</f>
        <v>7</v>
      </c>
      <c r="U25" s="44">
        <f>IF(N25="","",S25-T25)</f>
        <v>-5</v>
      </c>
      <c r="V25" s="37">
        <f t="shared" si="0"/>
        <v>3</v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83" t="str">
        <f>A29</f>
        <v>埼玉平成</v>
      </c>
      <c r="C28" s="259"/>
      <c r="D28" s="284"/>
      <c r="E28" s="258" t="str">
        <f>A30</f>
        <v>熊谷女子</v>
      </c>
      <c r="F28" s="259"/>
      <c r="G28" s="284"/>
      <c r="H28" s="258" t="str">
        <f>A31</f>
        <v>浦和西</v>
      </c>
      <c r="I28" s="259"/>
      <c r="J28" s="284"/>
      <c r="K28" s="258" t="str">
        <f>A32</f>
        <v>昌平</v>
      </c>
      <c r="L28" s="259"/>
      <c r="M28" s="260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61"/>
      <c r="C29" s="262"/>
      <c r="D29" s="263"/>
      <c r="E29" s="209">
        <v>1</v>
      </c>
      <c r="F29" s="209" t="s">
        <v>150</v>
      </c>
      <c r="G29" s="209">
        <v>1</v>
      </c>
      <c r="H29" s="210">
        <v>0</v>
      </c>
      <c r="I29" s="209" t="s">
        <v>155</v>
      </c>
      <c r="J29" s="211">
        <v>1</v>
      </c>
      <c r="K29" s="209">
        <v>0</v>
      </c>
      <c r="L29" s="209" t="s">
        <v>155</v>
      </c>
      <c r="M29" s="212">
        <v>1</v>
      </c>
      <c r="N29" s="7">
        <v>3</v>
      </c>
      <c r="O29" s="30">
        <f>IF(N29="","",P29*3+Q29*1)</f>
        <v>1</v>
      </c>
      <c r="P29" s="31">
        <f>COUNTIF(B29:M29,"○")</f>
        <v>0</v>
      </c>
      <c r="Q29" s="31">
        <f>COUNTIF(B29:M29,"△")</f>
        <v>1</v>
      </c>
      <c r="R29" s="31">
        <f>COUNTIF(B29:M29,"●")</f>
        <v>2</v>
      </c>
      <c r="S29" s="31">
        <f>SUM(E29,H29,K29)</f>
        <v>1</v>
      </c>
      <c r="T29" s="31">
        <f>SUM(G29,J29,M29)</f>
        <v>3</v>
      </c>
      <c r="U29" s="21">
        <f>IF(N29="","",S29-T29)</f>
        <v>-2</v>
      </c>
      <c r="V29" s="33">
        <f>IF(O29="","",RANK(O29,$O$29:$O$32,0))</f>
        <v>4</v>
      </c>
    </row>
    <row r="30" spans="1:22" ht="20.25" customHeight="1">
      <c r="A30" s="7" t="s">
        <v>135</v>
      </c>
      <c r="B30" s="213">
        <v>1</v>
      </c>
      <c r="C30" s="214" t="s">
        <v>150</v>
      </c>
      <c r="D30" s="215">
        <v>1</v>
      </c>
      <c r="E30" s="264"/>
      <c r="F30" s="265"/>
      <c r="G30" s="266"/>
      <c r="H30" s="216">
        <v>0</v>
      </c>
      <c r="I30" s="214" t="s">
        <v>155</v>
      </c>
      <c r="J30" s="215">
        <v>6</v>
      </c>
      <c r="K30" s="214">
        <v>0</v>
      </c>
      <c r="L30" s="214" t="s">
        <v>159</v>
      </c>
      <c r="M30" s="217">
        <v>0</v>
      </c>
      <c r="N30" s="7">
        <v>3</v>
      </c>
      <c r="O30" s="30">
        <f>IF(N30="","",P30*3+Q30*1)</f>
        <v>2</v>
      </c>
      <c r="P30" s="31">
        <f>COUNTIF(B30:M30,"○")</f>
        <v>0</v>
      </c>
      <c r="Q30" s="31">
        <f>COUNTIF(B30:M30,"△")</f>
        <v>2</v>
      </c>
      <c r="R30" s="31">
        <f>COUNTIF(B30:M30,"●")</f>
        <v>1</v>
      </c>
      <c r="S30" s="31">
        <f>SUM(B30,H30,K30)</f>
        <v>1</v>
      </c>
      <c r="T30" s="31">
        <f>SUM(D30,J30,M30)</f>
        <v>7</v>
      </c>
      <c r="U30" s="21">
        <f>IF(N30="","",S30-T30)</f>
        <v>-6</v>
      </c>
      <c r="V30" s="33">
        <f t="shared" ref="V30:V32" si="1">IF(O30="","",RANK(O30,$O$29:$O$32,0))</f>
        <v>3</v>
      </c>
    </row>
    <row r="31" spans="1:22" ht="20.25" customHeight="1">
      <c r="A31" s="7" t="s">
        <v>96</v>
      </c>
      <c r="B31" s="218">
        <v>1</v>
      </c>
      <c r="C31" s="219" t="s">
        <v>157</v>
      </c>
      <c r="D31" s="220">
        <v>0</v>
      </c>
      <c r="E31" s="219">
        <v>6</v>
      </c>
      <c r="F31" s="219" t="s">
        <v>157</v>
      </c>
      <c r="G31" s="219">
        <v>0</v>
      </c>
      <c r="H31" s="264"/>
      <c r="I31" s="265"/>
      <c r="J31" s="266"/>
      <c r="K31" s="219">
        <v>6</v>
      </c>
      <c r="L31" s="219" t="s">
        <v>152</v>
      </c>
      <c r="M31" s="221">
        <v>0</v>
      </c>
      <c r="N31" s="7">
        <v>3</v>
      </c>
      <c r="O31" s="30">
        <f>IF(N31="","",P31*3+Q31*1)</f>
        <v>9</v>
      </c>
      <c r="P31" s="31">
        <f>COUNTIF(B31:M31,"○")</f>
        <v>3</v>
      </c>
      <c r="Q31" s="31">
        <f>COUNTIF(B31:M31,"△")</f>
        <v>0</v>
      </c>
      <c r="R31" s="31">
        <f>COUNTIF(B31:M31,"●")</f>
        <v>0</v>
      </c>
      <c r="S31" s="31">
        <f>SUM(B31,E31,K31)</f>
        <v>13</v>
      </c>
      <c r="T31" s="31">
        <f>SUM(D31,G31,M31)</f>
        <v>0</v>
      </c>
      <c r="U31" s="21">
        <f>IF(N31="","",S31-T31)</f>
        <v>13</v>
      </c>
      <c r="V31" s="33">
        <f t="shared" si="1"/>
        <v>1</v>
      </c>
    </row>
    <row r="32" spans="1:22" ht="20.25" customHeight="1" thickBot="1">
      <c r="A32" s="43" t="s">
        <v>136</v>
      </c>
      <c r="B32" s="222">
        <v>1</v>
      </c>
      <c r="C32" s="223" t="s">
        <v>157</v>
      </c>
      <c r="D32" s="224">
        <v>0</v>
      </c>
      <c r="E32" s="223">
        <v>0</v>
      </c>
      <c r="F32" s="223" t="s">
        <v>159</v>
      </c>
      <c r="G32" s="223">
        <v>0</v>
      </c>
      <c r="H32" s="225">
        <v>0</v>
      </c>
      <c r="I32" s="223" t="s">
        <v>155</v>
      </c>
      <c r="J32" s="224">
        <v>6</v>
      </c>
      <c r="K32" s="273"/>
      <c r="L32" s="274"/>
      <c r="M32" s="275"/>
      <c r="N32" s="34">
        <v>3</v>
      </c>
      <c r="O32" s="35">
        <f>IF(N32="","",P32*3+Q32*1)</f>
        <v>4</v>
      </c>
      <c r="P32" s="36">
        <f>COUNTIF(B32:M32,"○")</f>
        <v>1</v>
      </c>
      <c r="Q32" s="36">
        <f>COUNTIF(B32:M32,"△")</f>
        <v>1</v>
      </c>
      <c r="R32" s="36">
        <f>COUNTIF(B32:M32,"●")</f>
        <v>1</v>
      </c>
      <c r="S32" s="36">
        <f>SUM(B32,E32,H32)</f>
        <v>1</v>
      </c>
      <c r="T32" s="36">
        <f>SUM(D32,G32,J32)</f>
        <v>6</v>
      </c>
      <c r="U32" s="22">
        <f>IF(N32="","",S32-T32)</f>
        <v>-5</v>
      </c>
      <c r="V32" s="37">
        <f t="shared" si="1"/>
        <v>2</v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83" t="str">
        <f>A36</f>
        <v>南稜</v>
      </c>
      <c r="C35" s="259"/>
      <c r="D35" s="284"/>
      <c r="E35" s="258" t="str">
        <f>A37</f>
        <v>明の星
大宮武蔵野
大妻嵐山</v>
      </c>
      <c r="F35" s="259"/>
      <c r="G35" s="284"/>
      <c r="H35" s="258" t="str">
        <f>A38</f>
        <v>本庄</v>
      </c>
      <c r="I35" s="259"/>
      <c r="J35" s="284"/>
      <c r="K35" s="258" t="str">
        <f>A39</f>
        <v>杉戸農業</v>
      </c>
      <c r="L35" s="259"/>
      <c r="M35" s="260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61"/>
      <c r="C36" s="262"/>
      <c r="D36" s="263"/>
      <c r="E36" s="209">
        <v>8</v>
      </c>
      <c r="F36" s="209" t="s">
        <v>157</v>
      </c>
      <c r="G36" s="209">
        <v>0</v>
      </c>
      <c r="H36" s="210">
        <v>9</v>
      </c>
      <c r="I36" s="209" t="s">
        <v>148</v>
      </c>
      <c r="J36" s="211">
        <v>0</v>
      </c>
      <c r="K36" s="209">
        <v>4</v>
      </c>
      <c r="L36" s="209" t="s">
        <v>148</v>
      </c>
      <c r="M36" s="212">
        <v>0</v>
      </c>
      <c r="N36" s="7">
        <v>3</v>
      </c>
      <c r="O36" s="30">
        <f>IF(N36="","",P36*3+Q36*1)</f>
        <v>9</v>
      </c>
      <c r="P36" s="31">
        <f>COUNTIF(B36:M36,"○")</f>
        <v>3</v>
      </c>
      <c r="Q36" s="31">
        <f>COUNTIF(B36:M36,"△")</f>
        <v>0</v>
      </c>
      <c r="R36" s="31">
        <f>COUNTIF(B36:M36,"●")</f>
        <v>0</v>
      </c>
      <c r="S36" s="31">
        <f>SUM(E36,H36,K36)</f>
        <v>21</v>
      </c>
      <c r="T36" s="31">
        <f>SUM(G36,J36,M36)</f>
        <v>0</v>
      </c>
      <c r="U36" s="21">
        <f>IF(N36="","",S36-T36)</f>
        <v>21</v>
      </c>
      <c r="V36" s="33">
        <f>IF(O36="","",RANK(O36,$O$36:$O$39,0))</f>
        <v>1</v>
      </c>
    </row>
    <row r="37" spans="1:22" ht="30.75" customHeight="1">
      <c r="A37" s="255" t="s">
        <v>137</v>
      </c>
      <c r="B37" s="213">
        <v>0</v>
      </c>
      <c r="C37" s="219" t="s">
        <v>149</v>
      </c>
      <c r="D37" s="215">
        <v>8</v>
      </c>
      <c r="E37" s="264"/>
      <c r="F37" s="265"/>
      <c r="G37" s="266"/>
      <c r="H37" s="216">
        <v>0</v>
      </c>
      <c r="I37" s="214" t="s">
        <v>155</v>
      </c>
      <c r="J37" s="215">
        <v>5</v>
      </c>
      <c r="K37" s="214">
        <v>0</v>
      </c>
      <c r="L37" s="214" t="s">
        <v>156</v>
      </c>
      <c r="M37" s="217">
        <v>3</v>
      </c>
      <c r="N37" s="7">
        <v>3</v>
      </c>
      <c r="O37" s="30">
        <f>IF(N37="","",P37*3+Q37*1)</f>
        <v>0</v>
      </c>
      <c r="P37" s="31">
        <f>COUNTIF(B37:M37,"○")</f>
        <v>0</v>
      </c>
      <c r="Q37" s="31">
        <f>COUNTIF(B37:M37,"△")</f>
        <v>0</v>
      </c>
      <c r="R37" s="31">
        <f>COUNTIF(B37:M37,"●")</f>
        <v>3</v>
      </c>
      <c r="S37" s="31">
        <f>SUM(B37,H37,K37)</f>
        <v>0</v>
      </c>
      <c r="T37" s="31">
        <f>SUM(D37,J37,M37)</f>
        <v>16</v>
      </c>
      <c r="U37" s="21">
        <f>IF(N37="","",S37-T37)</f>
        <v>-16</v>
      </c>
      <c r="V37" s="33">
        <f t="shared" ref="V37:V39" si="2">IF(O37="","",RANK(O37,$O$36:$O$39,0))</f>
        <v>4</v>
      </c>
    </row>
    <row r="38" spans="1:22" ht="30.75" customHeight="1">
      <c r="A38" s="7" t="s">
        <v>139</v>
      </c>
      <c r="B38" s="218">
        <v>0</v>
      </c>
      <c r="C38" s="219" t="s">
        <v>149</v>
      </c>
      <c r="D38" s="220">
        <v>9</v>
      </c>
      <c r="E38" s="219">
        <v>5</v>
      </c>
      <c r="F38" s="219" t="s">
        <v>157</v>
      </c>
      <c r="G38" s="219">
        <v>0</v>
      </c>
      <c r="H38" s="264"/>
      <c r="I38" s="265"/>
      <c r="J38" s="266"/>
      <c r="K38" s="219">
        <v>1</v>
      </c>
      <c r="L38" s="219" t="s">
        <v>153</v>
      </c>
      <c r="M38" s="221">
        <v>0</v>
      </c>
      <c r="N38" s="7">
        <v>3</v>
      </c>
      <c r="O38" s="30">
        <f>IF(N38="","",P38*3+Q38*1)</f>
        <v>6</v>
      </c>
      <c r="P38" s="31">
        <f>COUNTIF(B38:M38,"○")</f>
        <v>2</v>
      </c>
      <c r="Q38" s="31">
        <f>COUNTIF(B38:M38,"△")</f>
        <v>0</v>
      </c>
      <c r="R38" s="31">
        <f>COUNTIF(B38:M38,"●")</f>
        <v>1</v>
      </c>
      <c r="S38" s="31">
        <f>SUM(B38,E38,K38)</f>
        <v>6</v>
      </c>
      <c r="T38" s="31">
        <f>SUM(D38,G38,M38)</f>
        <v>9</v>
      </c>
      <c r="U38" s="21">
        <f>IF(N38="","",S38-T38)</f>
        <v>-3</v>
      </c>
      <c r="V38" s="33">
        <f t="shared" si="2"/>
        <v>2</v>
      </c>
    </row>
    <row r="39" spans="1:22" ht="30.75" customHeight="1" thickBot="1">
      <c r="A39" s="43" t="s">
        <v>77</v>
      </c>
      <c r="B39" s="222">
        <v>0</v>
      </c>
      <c r="C39" s="223" t="s">
        <v>155</v>
      </c>
      <c r="D39" s="224">
        <v>4</v>
      </c>
      <c r="E39" s="223">
        <v>3</v>
      </c>
      <c r="F39" s="223" t="s">
        <v>158</v>
      </c>
      <c r="G39" s="223">
        <v>0</v>
      </c>
      <c r="H39" s="225">
        <v>0</v>
      </c>
      <c r="I39" s="223" t="s">
        <v>151</v>
      </c>
      <c r="J39" s="224">
        <v>1</v>
      </c>
      <c r="K39" s="273"/>
      <c r="L39" s="274"/>
      <c r="M39" s="275"/>
      <c r="N39" s="34">
        <v>3</v>
      </c>
      <c r="O39" s="35">
        <f>IF(N39="","",P39*3+Q39*1)</f>
        <v>3</v>
      </c>
      <c r="P39" s="36">
        <f>COUNTIF(B39:M39,"○")</f>
        <v>1</v>
      </c>
      <c r="Q39" s="36">
        <f>COUNTIF(B39:M39,"△")</f>
        <v>0</v>
      </c>
      <c r="R39" s="36">
        <f>COUNTIF(B39:M39,"●")</f>
        <v>2</v>
      </c>
      <c r="S39" s="36">
        <f>SUM(B39,E39,H39)</f>
        <v>3</v>
      </c>
      <c r="T39" s="36">
        <f>SUM(D39,G39,J39)</f>
        <v>5</v>
      </c>
      <c r="U39" s="22">
        <f>IF(N39="","",S39-T39)</f>
        <v>-2</v>
      </c>
      <c r="V39" s="37">
        <f t="shared" si="2"/>
        <v>3</v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83" t="str">
        <f>A43</f>
        <v>本庄第一</v>
      </c>
      <c r="C42" s="259"/>
      <c r="D42" s="284"/>
      <c r="E42" s="258" t="str">
        <f>A44</f>
        <v>秋草学園</v>
      </c>
      <c r="F42" s="259"/>
      <c r="G42" s="284"/>
      <c r="H42" s="258" t="str">
        <f>A45</f>
        <v>和光国際</v>
      </c>
      <c r="I42" s="259"/>
      <c r="J42" s="284"/>
      <c r="K42" s="258" t="str">
        <f>A46</f>
        <v>所沢</v>
      </c>
      <c r="L42" s="259"/>
      <c r="M42" s="260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61"/>
      <c r="C43" s="262"/>
      <c r="D43" s="263"/>
      <c r="E43" s="209">
        <v>5</v>
      </c>
      <c r="F43" s="209" t="s">
        <v>148</v>
      </c>
      <c r="G43" s="209">
        <v>0</v>
      </c>
      <c r="H43" s="210">
        <v>7</v>
      </c>
      <c r="I43" s="209" t="s">
        <v>157</v>
      </c>
      <c r="J43" s="211">
        <v>0</v>
      </c>
      <c r="K43" s="209">
        <v>12</v>
      </c>
      <c r="L43" s="209" t="s">
        <v>152</v>
      </c>
      <c r="M43" s="212">
        <v>0</v>
      </c>
      <c r="N43" s="7">
        <v>3</v>
      </c>
      <c r="O43" s="30">
        <f>IF(N43="","",P43*3+Q43*1)</f>
        <v>9</v>
      </c>
      <c r="P43" s="31">
        <f>COUNTIF(B43:M43,"○")</f>
        <v>3</v>
      </c>
      <c r="Q43" s="31">
        <f>COUNTIF(B43:M43,"△")</f>
        <v>0</v>
      </c>
      <c r="R43" s="31">
        <f>COUNTIF(B43:M43,"●")</f>
        <v>0</v>
      </c>
      <c r="S43" s="31">
        <f>SUM(E43,H43,K43)</f>
        <v>24</v>
      </c>
      <c r="T43" s="31">
        <f>SUM(G43,J43,M43)</f>
        <v>0</v>
      </c>
      <c r="U43" s="21">
        <f>IF(N43="","",S43-T43)</f>
        <v>24</v>
      </c>
      <c r="V43" s="33">
        <v>1</v>
      </c>
    </row>
    <row r="44" spans="1:22" ht="20.25" customHeight="1">
      <c r="A44" s="7" t="s">
        <v>140</v>
      </c>
      <c r="B44" s="213">
        <v>0</v>
      </c>
      <c r="C44" s="214" t="s">
        <v>149</v>
      </c>
      <c r="D44" s="215">
        <v>5</v>
      </c>
      <c r="E44" s="264"/>
      <c r="F44" s="265"/>
      <c r="G44" s="266"/>
      <c r="H44" s="216">
        <v>1</v>
      </c>
      <c r="I44" s="214" t="s">
        <v>155</v>
      </c>
      <c r="J44" s="215">
        <v>2</v>
      </c>
      <c r="K44" s="214">
        <v>4</v>
      </c>
      <c r="L44" s="219" t="s">
        <v>148</v>
      </c>
      <c r="M44" s="217">
        <v>0</v>
      </c>
      <c r="N44" s="7">
        <v>3</v>
      </c>
      <c r="O44" s="30">
        <f>IF(N44="","",P44*3+Q44*1)</f>
        <v>3</v>
      </c>
      <c r="P44" s="31">
        <f>COUNTIF(B44:M44,"○")</f>
        <v>1</v>
      </c>
      <c r="Q44" s="31">
        <f>COUNTIF(B44:M44,"△")</f>
        <v>0</v>
      </c>
      <c r="R44" s="31">
        <f>COUNTIF(B44:M44,"●")</f>
        <v>2</v>
      </c>
      <c r="S44" s="31">
        <f>SUM(B44,H44,K44)</f>
        <v>5</v>
      </c>
      <c r="T44" s="31">
        <f>SUM(D44,J44,M44)</f>
        <v>7</v>
      </c>
      <c r="U44" s="21">
        <f>IF(N44="","",S44-T44)</f>
        <v>-2</v>
      </c>
      <c r="V44" s="33">
        <v>3</v>
      </c>
    </row>
    <row r="45" spans="1:22" ht="20.25" customHeight="1">
      <c r="A45" s="7" t="s">
        <v>92</v>
      </c>
      <c r="B45" s="218">
        <v>0</v>
      </c>
      <c r="C45" s="214" t="s">
        <v>149</v>
      </c>
      <c r="D45" s="220">
        <v>7</v>
      </c>
      <c r="E45" s="219">
        <v>2</v>
      </c>
      <c r="F45" s="219" t="s">
        <v>157</v>
      </c>
      <c r="G45" s="219">
        <v>1</v>
      </c>
      <c r="H45" s="264"/>
      <c r="I45" s="265"/>
      <c r="J45" s="266"/>
      <c r="K45" s="219">
        <v>3</v>
      </c>
      <c r="L45" s="219" t="s">
        <v>152</v>
      </c>
      <c r="M45" s="221">
        <v>0</v>
      </c>
      <c r="N45" s="7">
        <v>3</v>
      </c>
      <c r="O45" s="30">
        <f>IF(N45="","",P45*3+Q45*1)</f>
        <v>6</v>
      </c>
      <c r="P45" s="31">
        <f>COUNTIF(B45:M45,"○")</f>
        <v>2</v>
      </c>
      <c r="Q45" s="31">
        <f>COUNTIF(B45:M45,"△")</f>
        <v>0</v>
      </c>
      <c r="R45" s="31">
        <f>COUNTIF(B45:M45,"●")</f>
        <v>1</v>
      </c>
      <c r="S45" s="31">
        <f>SUM(B45,E45,K45)</f>
        <v>5</v>
      </c>
      <c r="T45" s="31">
        <f>SUM(D45,G45,M45)</f>
        <v>8</v>
      </c>
      <c r="U45" s="21">
        <f>IF(N45="","",S45-T45)</f>
        <v>-3</v>
      </c>
      <c r="V45" s="33">
        <v>2</v>
      </c>
    </row>
    <row r="46" spans="1:22" ht="20.25" customHeight="1" thickBot="1">
      <c r="A46" s="43" t="s">
        <v>80</v>
      </c>
      <c r="B46" s="222">
        <v>0</v>
      </c>
      <c r="C46" s="223" t="s">
        <v>149</v>
      </c>
      <c r="D46" s="224">
        <v>12</v>
      </c>
      <c r="E46" s="223">
        <v>0</v>
      </c>
      <c r="F46" s="223" t="s">
        <v>155</v>
      </c>
      <c r="G46" s="223">
        <v>4</v>
      </c>
      <c r="H46" s="225">
        <v>0</v>
      </c>
      <c r="I46" s="223" t="s">
        <v>154</v>
      </c>
      <c r="J46" s="224">
        <v>3</v>
      </c>
      <c r="K46" s="273"/>
      <c r="L46" s="274"/>
      <c r="M46" s="275"/>
      <c r="N46" s="34">
        <v>3</v>
      </c>
      <c r="O46" s="35">
        <f>IF(N46="","",P46*3+Q46*1)</f>
        <v>0</v>
      </c>
      <c r="P46" s="36">
        <f>COUNTIF(B46:M46,"○")</f>
        <v>0</v>
      </c>
      <c r="Q46" s="36">
        <f>COUNTIF(B46:M46,"△")</f>
        <v>0</v>
      </c>
      <c r="R46" s="36">
        <f>COUNTIF(B46:M46,"●")</f>
        <v>3</v>
      </c>
      <c r="S46" s="36">
        <f>SUM(B46,E46,H46)</f>
        <v>0</v>
      </c>
      <c r="T46" s="36">
        <f>SUM(D46,G46,J46)</f>
        <v>19</v>
      </c>
      <c r="U46" s="22">
        <f>IF(N46="","",S46-T46)</f>
        <v>-19</v>
      </c>
      <c r="V46" s="37">
        <v>4</v>
      </c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83" t="str">
        <f>A50</f>
        <v>花咲徳栄</v>
      </c>
      <c r="C49" s="259"/>
      <c r="D49" s="284"/>
      <c r="E49" s="258" t="str">
        <f>A51</f>
        <v>大宮開成</v>
      </c>
      <c r="F49" s="259"/>
      <c r="G49" s="284"/>
      <c r="H49" s="258" t="str">
        <f>A52</f>
        <v>浦和実業</v>
      </c>
      <c r="I49" s="259"/>
      <c r="J49" s="284"/>
      <c r="K49" s="258" t="str">
        <f>A53</f>
        <v>狭山ヶ丘</v>
      </c>
      <c r="L49" s="259"/>
      <c r="M49" s="260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61"/>
      <c r="C50" s="262"/>
      <c r="D50" s="263"/>
      <c r="E50" s="209">
        <v>16</v>
      </c>
      <c r="F50" s="209" t="s">
        <v>152</v>
      </c>
      <c r="G50" s="209">
        <v>0</v>
      </c>
      <c r="H50" s="210">
        <v>3</v>
      </c>
      <c r="I50" s="209" t="s">
        <v>157</v>
      </c>
      <c r="J50" s="211">
        <v>0</v>
      </c>
      <c r="K50" s="209">
        <v>2</v>
      </c>
      <c r="L50" s="209" t="s">
        <v>148</v>
      </c>
      <c r="M50" s="212">
        <v>0</v>
      </c>
      <c r="N50" s="7">
        <v>3</v>
      </c>
      <c r="O50" s="30">
        <f>IF(N50="","",P50*3+Q50*1)</f>
        <v>9</v>
      </c>
      <c r="P50" s="31">
        <f>COUNTIF(B50:M50,"○")</f>
        <v>3</v>
      </c>
      <c r="Q50" s="31">
        <f>COUNTIF(B50:M50,"△")</f>
        <v>0</v>
      </c>
      <c r="R50" s="31">
        <f>COUNTIF(B50:M50,"●")</f>
        <v>0</v>
      </c>
      <c r="S50" s="31">
        <f>SUM(E50,H50,K50)</f>
        <v>21</v>
      </c>
      <c r="T50" s="31">
        <f>SUM(G50,J50,M50)</f>
        <v>0</v>
      </c>
      <c r="U50" s="21">
        <f>IF(N50="","",S50-T50)</f>
        <v>21</v>
      </c>
      <c r="V50" s="33">
        <f>IF(O50="","",RANK(O50,$O$50:$O$53,0))</f>
        <v>1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>
        <v>0</v>
      </c>
      <c r="C51" s="214" t="s">
        <v>151</v>
      </c>
      <c r="D51" s="215">
        <v>16</v>
      </c>
      <c r="E51" s="264"/>
      <c r="F51" s="265"/>
      <c r="G51" s="266"/>
      <c r="H51" s="216">
        <v>0</v>
      </c>
      <c r="I51" s="214" t="s">
        <v>155</v>
      </c>
      <c r="J51" s="215">
        <v>11</v>
      </c>
      <c r="K51" s="214">
        <v>0</v>
      </c>
      <c r="L51" s="214" t="s">
        <v>155</v>
      </c>
      <c r="M51" s="217">
        <v>12</v>
      </c>
      <c r="N51" s="7">
        <v>3</v>
      </c>
      <c r="O51" s="30">
        <f>IF(N51="","",P51*3+Q51*1)</f>
        <v>0</v>
      </c>
      <c r="P51" s="31">
        <f>COUNTIF(B51:M51,"○")</f>
        <v>0</v>
      </c>
      <c r="Q51" s="31">
        <f>COUNTIF(B51:M51,"△")</f>
        <v>0</v>
      </c>
      <c r="R51" s="31">
        <f>COUNTIF(B51:M51,"●")</f>
        <v>3</v>
      </c>
      <c r="S51" s="31">
        <f>SUM(B51,H51,K51)</f>
        <v>0</v>
      </c>
      <c r="T51" s="31">
        <f>SUM(D51,J51,M51)</f>
        <v>39</v>
      </c>
      <c r="U51" s="21">
        <f>IF(N51="","",S51-T51)</f>
        <v>-39</v>
      </c>
      <c r="V51" s="33">
        <v>4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>
        <v>0</v>
      </c>
      <c r="C52" s="219" t="s">
        <v>155</v>
      </c>
      <c r="D52" s="220">
        <v>3</v>
      </c>
      <c r="E52" s="219">
        <v>11</v>
      </c>
      <c r="F52" s="219" t="s">
        <v>157</v>
      </c>
      <c r="G52" s="219">
        <v>0</v>
      </c>
      <c r="H52" s="264"/>
      <c r="I52" s="265"/>
      <c r="J52" s="266"/>
      <c r="K52" s="219">
        <v>1</v>
      </c>
      <c r="L52" s="219" t="s">
        <v>152</v>
      </c>
      <c r="M52" s="221">
        <v>0</v>
      </c>
      <c r="N52" s="7">
        <v>3</v>
      </c>
      <c r="O52" s="30">
        <f>IF(N52="","",P52*3+Q52*1)</f>
        <v>6</v>
      </c>
      <c r="P52" s="31">
        <f>COUNTIF(B52:M52,"○")</f>
        <v>2</v>
      </c>
      <c r="Q52" s="31">
        <f>COUNTIF(B52:M52,"△")</f>
        <v>0</v>
      </c>
      <c r="R52" s="31">
        <f>COUNTIF(B52:M52,"●")</f>
        <v>1</v>
      </c>
      <c r="S52" s="31">
        <f>SUM(B52,E52,K52)</f>
        <v>12</v>
      </c>
      <c r="T52" s="31">
        <f>SUM(D52,G52,M52)</f>
        <v>3</v>
      </c>
      <c r="U52" s="21">
        <f>IF(N52="","",S52-T52)</f>
        <v>9</v>
      </c>
      <c r="V52" s="33">
        <v>2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>
        <v>0</v>
      </c>
      <c r="C53" s="223" t="s">
        <v>149</v>
      </c>
      <c r="D53" s="224">
        <v>2</v>
      </c>
      <c r="E53" s="223">
        <v>12</v>
      </c>
      <c r="F53" s="223" t="s">
        <v>157</v>
      </c>
      <c r="G53" s="223">
        <v>0</v>
      </c>
      <c r="H53" s="225">
        <v>0</v>
      </c>
      <c r="I53" s="223" t="s">
        <v>154</v>
      </c>
      <c r="J53" s="224">
        <v>1</v>
      </c>
      <c r="K53" s="273"/>
      <c r="L53" s="274"/>
      <c r="M53" s="275"/>
      <c r="N53" s="34">
        <v>3</v>
      </c>
      <c r="O53" s="35">
        <f>IF(N53="","",P53*3+Q53*1)</f>
        <v>3</v>
      </c>
      <c r="P53" s="36">
        <f>COUNTIF(B53:M53,"○")</f>
        <v>1</v>
      </c>
      <c r="Q53" s="36">
        <f>COUNTIF(B53:M53,"△")</f>
        <v>0</v>
      </c>
      <c r="R53" s="36">
        <f>COUNTIF(B53:M53,"●")</f>
        <v>2</v>
      </c>
      <c r="S53" s="36">
        <f>SUM(B53,E53,H53)</f>
        <v>12</v>
      </c>
      <c r="T53" s="36">
        <f>SUM(D53,G53,J53)</f>
        <v>3</v>
      </c>
      <c r="U53" s="22">
        <f>IF(N53="","",S53-T53)</f>
        <v>9</v>
      </c>
      <c r="V53" s="37">
        <f>IF(O53="","",RANK(O53,$O$50:$O$53,0))</f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83" t="str">
        <f>A57</f>
        <v>川口総合</v>
      </c>
      <c r="C56" s="259"/>
      <c r="D56" s="284"/>
      <c r="E56" s="258" t="str">
        <f>A58</f>
        <v>埼玉栄</v>
      </c>
      <c r="F56" s="259"/>
      <c r="G56" s="284"/>
      <c r="H56" s="258" t="str">
        <f>A59</f>
        <v>宮代</v>
      </c>
      <c r="I56" s="259"/>
      <c r="J56" s="284"/>
      <c r="K56" s="258" t="str">
        <f>A60</f>
        <v>淑徳与野</v>
      </c>
      <c r="L56" s="259"/>
      <c r="M56" s="260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253" t="s">
        <v>127</v>
      </c>
      <c r="B57" s="261"/>
      <c r="C57" s="262"/>
      <c r="D57" s="263"/>
      <c r="E57" s="209">
        <v>3</v>
      </c>
      <c r="F57" s="209" t="s">
        <v>157</v>
      </c>
      <c r="G57" s="209">
        <v>0</v>
      </c>
      <c r="H57" s="210">
        <v>12</v>
      </c>
      <c r="I57" s="209" t="s">
        <v>152</v>
      </c>
      <c r="J57" s="211">
        <v>0</v>
      </c>
      <c r="K57" s="209">
        <v>3</v>
      </c>
      <c r="L57" s="209" t="s">
        <v>148</v>
      </c>
      <c r="M57" s="212">
        <v>0</v>
      </c>
      <c r="N57" s="7">
        <v>3</v>
      </c>
      <c r="O57" s="30">
        <f>IF(N57="","",P57*3+Q57*1)</f>
        <v>9</v>
      </c>
      <c r="P57" s="31">
        <f>COUNTIF(B57:M57,"○")</f>
        <v>3</v>
      </c>
      <c r="Q57" s="31">
        <f>COUNTIF(B57:M57,"△")</f>
        <v>0</v>
      </c>
      <c r="R57" s="31">
        <f>COUNTIF(B57:M57,"●")</f>
        <v>0</v>
      </c>
      <c r="S57" s="31">
        <f>SUM(E57,H57,K57)</f>
        <v>18</v>
      </c>
      <c r="T57" s="31">
        <f>SUM(G57,J57,M57)</f>
        <v>0</v>
      </c>
      <c r="U57" s="21">
        <f>IF(N57="","",S57-T57)</f>
        <v>18</v>
      </c>
      <c r="V57" s="33">
        <f>IF(O57="","",RANK(O57,$O$57:$O$60,0))</f>
        <v>1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253" t="s">
        <v>144</v>
      </c>
      <c r="B58" s="213">
        <v>0</v>
      </c>
      <c r="C58" s="214" t="s">
        <v>155</v>
      </c>
      <c r="D58" s="215">
        <v>3</v>
      </c>
      <c r="E58" s="264"/>
      <c r="F58" s="265"/>
      <c r="G58" s="266"/>
      <c r="H58" s="216">
        <v>4</v>
      </c>
      <c r="I58" s="214" t="s">
        <v>152</v>
      </c>
      <c r="J58" s="215">
        <v>0</v>
      </c>
      <c r="K58" s="214">
        <v>1</v>
      </c>
      <c r="L58" s="214" t="s">
        <v>148</v>
      </c>
      <c r="M58" s="217">
        <v>0</v>
      </c>
      <c r="N58" s="7">
        <v>3</v>
      </c>
      <c r="O58" s="30">
        <f>IF(N58="","",P58*3+Q58*1)</f>
        <v>6</v>
      </c>
      <c r="P58" s="31">
        <f>COUNTIF(B58:M58,"○")</f>
        <v>2</v>
      </c>
      <c r="Q58" s="31">
        <f>COUNTIF(B58:M58,"△")</f>
        <v>0</v>
      </c>
      <c r="R58" s="31">
        <f>COUNTIF(B58:M58,"●")</f>
        <v>1</v>
      </c>
      <c r="S58" s="31">
        <f>SUM(B58,H58,K58)</f>
        <v>5</v>
      </c>
      <c r="T58" s="31">
        <f>SUM(D58,J58,M58)</f>
        <v>3</v>
      </c>
      <c r="U58" s="21">
        <f>IF(N58="","",S58-T58)</f>
        <v>2</v>
      </c>
      <c r="V58" s="33">
        <v>2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253" t="s">
        <v>97</v>
      </c>
      <c r="B59" s="218">
        <v>0</v>
      </c>
      <c r="C59" s="219" t="s">
        <v>154</v>
      </c>
      <c r="D59" s="220">
        <v>12</v>
      </c>
      <c r="E59" s="219">
        <v>0</v>
      </c>
      <c r="F59" s="219" t="s">
        <v>149</v>
      </c>
      <c r="G59" s="219">
        <v>4</v>
      </c>
      <c r="H59" s="264"/>
      <c r="I59" s="265"/>
      <c r="J59" s="266"/>
      <c r="K59" s="219">
        <v>0</v>
      </c>
      <c r="L59" s="219" t="s">
        <v>155</v>
      </c>
      <c r="M59" s="221">
        <v>1</v>
      </c>
      <c r="N59" s="7">
        <v>3</v>
      </c>
      <c r="O59" s="30">
        <f>IF(N59="","",P59*3+Q59*1)</f>
        <v>0</v>
      </c>
      <c r="P59" s="31">
        <f>COUNTIF(B59:M59,"○")</f>
        <v>0</v>
      </c>
      <c r="Q59" s="31">
        <f>COUNTIF(B59:M59,"△")</f>
        <v>0</v>
      </c>
      <c r="R59" s="31">
        <f>COUNTIF(B59:M59,"●")</f>
        <v>3</v>
      </c>
      <c r="S59" s="31">
        <f>SUM(B59,E59,K59)</f>
        <v>0</v>
      </c>
      <c r="T59" s="31">
        <f>SUM(D59,G59,M59)</f>
        <v>17</v>
      </c>
      <c r="U59" s="21">
        <f>IF(N59="","",S59-T59)</f>
        <v>-17</v>
      </c>
      <c r="V59" s="33">
        <v>4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254" t="s">
        <v>145</v>
      </c>
      <c r="B60" s="222">
        <v>0</v>
      </c>
      <c r="C60" s="223" t="s">
        <v>154</v>
      </c>
      <c r="D60" s="224">
        <v>3</v>
      </c>
      <c r="E60" s="223">
        <v>0</v>
      </c>
      <c r="F60" s="223" t="s">
        <v>149</v>
      </c>
      <c r="G60" s="223">
        <v>1</v>
      </c>
      <c r="H60" s="225">
        <v>1</v>
      </c>
      <c r="I60" s="223" t="s">
        <v>157</v>
      </c>
      <c r="J60" s="224">
        <v>0</v>
      </c>
      <c r="K60" s="273"/>
      <c r="L60" s="274"/>
      <c r="M60" s="275"/>
      <c r="N60" s="34">
        <v>3</v>
      </c>
      <c r="O60" s="35">
        <f>IF(N60="","",P60*3+Q60*1)</f>
        <v>3</v>
      </c>
      <c r="P60" s="36">
        <f>COUNTIF(B60:M60,"○")</f>
        <v>1</v>
      </c>
      <c r="Q60" s="36">
        <f>COUNTIF(B60:M60,"△")</f>
        <v>0</v>
      </c>
      <c r="R60" s="36">
        <f>COUNTIF(B60:M60,"●")</f>
        <v>2</v>
      </c>
      <c r="S60" s="36">
        <f>SUM(B60,E60,H60)</f>
        <v>1</v>
      </c>
      <c r="T60" s="36">
        <f>SUM(D60,G60,J60)</f>
        <v>4</v>
      </c>
      <c r="U60" s="22">
        <f>IF(N60="","",S60-T60)</f>
        <v>-3</v>
      </c>
      <c r="V60" s="37">
        <f>IF(O60="","",RANK(O60,$O$57:$O$60,0))</f>
        <v>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1:D21"/>
    <mergeCell ref="E21:G21"/>
    <mergeCell ref="H21:J21"/>
    <mergeCell ref="K21:M21"/>
    <mergeCell ref="B22:D22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A1:V1"/>
    <mergeCell ref="K14:M14"/>
    <mergeCell ref="B15:D15"/>
    <mergeCell ref="E16:G16"/>
    <mergeCell ref="K7:M10"/>
  </mergeCells>
  <phoneticPr fontId="1"/>
  <dataValidations disablePrompts="1"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317" t="s">
        <v>146</v>
      </c>
      <c r="B1" s="317"/>
      <c r="C1" s="317"/>
      <c r="D1" s="317"/>
      <c r="E1" s="317"/>
      <c r="F1" s="317"/>
      <c r="G1" s="317"/>
      <c r="H1" s="317"/>
      <c r="I1" s="317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8" t="s">
        <v>1</v>
      </c>
      <c r="C3" s="318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4" t="s">
        <v>122</v>
      </c>
      <c r="B4" s="319" t="s">
        <v>95</v>
      </c>
      <c r="C4" s="320"/>
      <c r="D4" s="245" t="s">
        <v>123</v>
      </c>
      <c r="E4" s="245" t="s">
        <v>124</v>
      </c>
      <c r="F4" s="245" t="s">
        <v>125</v>
      </c>
      <c r="G4" s="245" t="s">
        <v>98</v>
      </c>
      <c r="H4" s="245" t="s">
        <v>126</v>
      </c>
      <c r="I4" s="246" t="s">
        <v>127</v>
      </c>
    </row>
    <row r="5" spans="1:10" ht="42" customHeight="1">
      <c r="A5" s="244" t="s">
        <v>128</v>
      </c>
      <c r="B5" s="321" t="s">
        <v>130</v>
      </c>
      <c r="C5" s="322"/>
      <c r="D5" s="245" t="s">
        <v>133</v>
      </c>
      <c r="E5" s="245" t="s">
        <v>135</v>
      </c>
      <c r="F5" s="240" t="s">
        <v>137</v>
      </c>
      <c r="G5" s="245" t="s">
        <v>140</v>
      </c>
      <c r="H5" s="245" t="s">
        <v>141</v>
      </c>
      <c r="I5" s="246" t="s">
        <v>144</v>
      </c>
    </row>
    <row r="6" spans="1:10" ht="34.5" customHeight="1">
      <c r="A6" s="244" t="s">
        <v>129</v>
      </c>
      <c r="B6" s="321" t="s">
        <v>131</v>
      </c>
      <c r="C6" s="322"/>
      <c r="D6" s="247" t="s">
        <v>138</v>
      </c>
      <c r="E6" s="245" t="s">
        <v>96</v>
      </c>
      <c r="F6" s="245" t="s">
        <v>139</v>
      </c>
      <c r="G6" s="245" t="s">
        <v>92</v>
      </c>
      <c r="H6" s="245" t="s">
        <v>142</v>
      </c>
      <c r="I6" s="246" t="s">
        <v>97</v>
      </c>
    </row>
    <row r="7" spans="1:10" ht="34.5" customHeight="1" thickBot="1">
      <c r="A7" s="248"/>
      <c r="B7" s="323" t="s">
        <v>132</v>
      </c>
      <c r="C7" s="324"/>
      <c r="D7" s="249" t="s">
        <v>134</v>
      </c>
      <c r="E7" s="249" t="s">
        <v>136</v>
      </c>
      <c r="F7" s="249" t="s">
        <v>77</v>
      </c>
      <c r="G7" s="249" t="s">
        <v>80</v>
      </c>
      <c r="H7" s="249" t="s">
        <v>143</v>
      </c>
      <c r="I7" s="250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290" t="s">
        <v>74</v>
      </c>
      <c r="E13" s="291"/>
      <c r="F13" s="292" t="s">
        <v>75</v>
      </c>
      <c r="G13" s="291"/>
      <c r="H13" s="291"/>
      <c r="I13" s="51" t="s">
        <v>76</v>
      </c>
      <c r="J13" s="13"/>
    </row>
    <row r="14" spans="1:10" ht="33.75" customHeight="1">
      <c r="A14" s="325"/>
      <c r="B14" s="294"/>
      <c r="C14" s="54"/>
      <c r="D14" s="327"/>
      <c r="E14" s="328"/>
      <c r="F14" s="133"/>
      <c r="G14" s="120"/>
      <c r="H14" s="115"/>
      <c r="I14" s="129"/>
      <c r="J14" s="13"/>
    </row>
    <row r="15" spans="1:10" ht="33.75" customHeight="1">
      <c r="A15" s="326"/>
      <c r="B15" s="311"/>
      <c r="C15" s="57"/>
      <c r="D15" s="300"/>
      <c r="E15" s="303"/>
      <c r="F15" s="134"/>
      <c r="G15" s="121"/>
      <c r="H15" s="116"/>
      <c r="I15" s="130"/>
      <c r="J15" s="13"/>
    </row>
    <row r="16" spans="1:10" ht="33.75" customHeight="1" thickBot="1">
      <c r="A16" s="326"/>
      <c r="B16" s="310"/>
      <c r="C16" s="61"/>
      <c r="D16" s="312"/>
      <c r="E16" s="315"/>
      <c r="F16" s="62"/>
      <c r="G16" s="122"/>
      <c r="H16" s="135"/>
      <c r="I16" s="131"/>
      <c r="J16" s="13"/>
    </row>
    <row r="17" spans="1:10" ht="33.75" customHeight="1" thickTop="1">
      <c r="A17" s="326"/>
      <c r="B17" s="329"/>
      <c r="C17" s="64"/>
      <c r="D17" s="330"/>
      <c r="E17" s="331"/>
      <c r="F17" s="136"/>
      <c r="G17" s="123"/>
      <c r="H17" s="118"/>
      <c r="I17" s="132"/>
      <c r="J17" s="13"/>
    </row>
    <row r="18" spans="1:10" ht="33.75" customHeight="1">
      <c r="A18" s="326"/>
      <c r="B18" s="311"/>
      <c r="C18" s="57"/>
      <c r="D18" s="300"/>
      <c r="E18" s="303"/>
      <c r="F18" s="58"/>
      <c r="G18" s="121"/>
      <c r="H18" s="137"/>
      <c r="I18" s="130"/>
      <c r="J18" s="13"/>
    </row>
    <row r="19" spans="1:10" ht="33.75" customHeight="1" thickBot="1">
      <c r="A19" s="326"/>
      <c r="B19" s="310"/>
      <c r="C19" s="67"/>
      <c r="D19" s="308"/>
      <c r="E19" s="309"/>
      <c r="F19" s="60"/>
      <c r="G19" s="124"/>
      <c r="H19" s="135"/>
      <c r="I19" s="131"/>
    </row>
    <row r="20" spans="1:10" ht="33.75" customHeight="1" thickTop="1">
      <c r="A20" s="326"/>
      <c r="B20" s="311"/>
      <c r="C20" s="69"/>
      <c r="D20" s="296"/>
      <c r="E20" s="297"/>
      <c r="F20" s="138"/>
      <c r="G20" s="125"/>
      <c r="H20" s="118"/>
      <c r="I20" s="132"/>
    </row>
    <row r="21" spans="1:10" ht="33.75" customHeight="1">
      <c r="A21" s="326"/>
      <c r="B21" s="311"/>
      <c r="C21" s="69"/>
      <c r="D21" s="296"/>
      <c r="E21" s="297"/>
      <c r="F21" s="138"/>
      <c r="G21" s="125"/>
      <c r="H21" s="116"/>
      <c r="I21" s="130"/>
    </row>
    <row r="22" spans="1:10" ht="33.75" customHeight="1">
      <c r="A22" s="326"/>
      <c r="B22" s="311"/>
      <c r="C22" s="69"/>
      <c r="D22" s="296"/>
      <c r="E22" s="297"/>
      <c r="F22" s="138"/>
      <c r="G22" s="125"/>
      <c r="H22" s="116"/>
      <c r="I22" s="130"/>
    </row>
    <row r="23" spans="1:10" ht="33.75" customHeight="1" thickBot="1">
      <c r="A23" s="326"/>
      <c r="B23" s="311"/>
      <c r="C23" s="72"/>
      <c r="D23" s="296"/>
      <c r="E23" s="297"/>
      <c r="F23" s="70"/>
      <c r="G23" s="125"/>
      <c r="H23" s="142"/>
      <c r="I23" s="50"/>
    </row>
    <row r="24" spans="1:10" ht="33.75" customHeight="1">
      <c r="A24" s="333"/>
      <c r="B24" s="335"/>
      <c r="C24" s="54"/>
      <c r="D24" s="327"/>
      <c r="E24" s="355"/>
      <c r="F24" s="55"/>
      <c r="G24" s="120"/>
      <c r="H24" s="143"/>
      <c r="I24" s="129"/>
    </row>
    <row r="25" spans="1:10" ht="33.75" customHeight="1" thickBot="1">
      <c r="A25" s="334"/>
      <c r="B25" s="336"/>
      <c r="C25" s="86"/>
      <c r="D25" s="387"/>
      <c r="E25" s="388"/>
      <c r="F25" s="144"/>
      <c r="G25" s="140"/>
      <c r="H25" s="141"/>
      <c r="I25" s="114"/>
    </row>
    <row r="26" spans="1:10" ht="33.75" customHeight="1">
      <c r="A26" s="333"/>
      <c r="B26" s="294"/>
      <c r="C26" s="187"/>
      <c r="D26" s="327"/>
      <c r="E26" s="355"/>
      <c r="F26" s="180"/>
      <c r="G26" s="120"/>
      <c r="H26" s="115"/>
      <c r="I26" s="129"/>
    </row>
    <row r="27" spans="1:10" ht="33.75" customHeight="1">
      <c r="A27" s="326"/>
      <c r="B27" s="311"/>
      <c r="C27" s="57"/>
      <c r="D27" s="296"/>
      <c r="E27" s="299"/>
      <c r="F27" s="150"/>
      <c r="G27" s="125"/>
      <c r="H27" s="151"/>
      <c r="I27" s="130"/>
    </row>
    <row r="28" spans="1:10" ht="33.75" customHeight="1">
      <c r="A28" s="326"/>
      <c r="B28" s="311"/>
      <c r="C28" s="79"/>
      <c r="D28" s="296"/>
      <c r="E28" s="299"/>
      <c r="F28" s="185"/>
      <c r="G28" s="125"/>
      <c r="H28" s="116"/>
      <c r="I28" s="130"/>
    </row>
    <row r="29" spans="1:10" ht="33.75" customHeight="1" thickBot="1">
      <c r="A29" s="326"/>
      <c r="B29" s="311"/>
      <c r="C29" s="79"/>
      <c r="D29" s="345"/>
      <c r="E29" s="346"/>
      <c r="F29" s="182"/>
      <c r="G29" s="126"/>
      <c r="H29" s="117"/>
      <c r="I29" s="131"/>
    </row>
    <row r="30" spans="1:10" ht="33.75" customHeight="1" thickTop="1">
      <c r="A30" s="326"/>
      <c r="B30" s="329"/>
      <c r="C30" s="64"/>
      <c r="D30" s="330"/>
      <c r="E30" s="349"/>
      <c r="F30" s="183"/>
      <c r="G30" s="123"/>
      <c r="H30" s="118"/>
      <c r="I30" s="132"/>
    </row>
    <row r="31" spans="1:10" ht="33.75" customHeight="1">
      <c r="A31" s="326"/>
      <c r="B31" s="311"/>
      <c r="C31" s="79"/>
      <c r="D31" s="300"/>
      <c r="E31" s="301"/>
      <c r="F31" s="181"/>
      <c r="G31" s="121"/>
      <c r="H31" s="116"/>
      <c r="I31" s="130"/>
    </row>
    <row r="32" spans="1:10" ht="33.75" customHeight="1" thickBot="1">
      <c r="A32" s="326"/>
      <c r="B32" s="310"/>
      <c r="C32" s="61"/>
      <c r="D32" s="312"/>
      <c r="E32" s="313"/>
      <c r="F32" s="184"/>
      <c r="G32" s="122"/>
      <c r="H32" s="117"/>
      <c r="I32" s="131"/>
    </row>
    <row r="33" spans="1:9" ht="33.75" customHeight="1" thickTop="1">
      <c r="A33" s="326"/>
      <c r="B33" s="311"/>
      <c r="C33" s="69"/>
      <c r="D33" s="296"/>
      <c r="E33" s="299"/>
      <c r="F33" s="185"/>
      <c r="G33" s="125"/>
      <c r="H33" s="118"/>
      <c r="I33" s="132"/>
    </row>
    <row r="34" spans="1:9" ht="33.75" customHeight="1">
      <c r="A34" s="326"/>
      <c r="B34" s="311"/>
      <c r="C34" s="57"/>
      <c r="D34" s="300"/>
      <c r="E34" s="301"/>
      <c r="F34" s="58"/>
      <c r="G34" s="121"/>
      <c r="H34" s="137"/>
      <c r="I34" s="130"/>
    </row>
    <row r="35" spans="1:9" ht="33.75" customHeight="1">
      <c r="A35" s="326"/>
      <c r="B35" s="311"/>
      <c r="C35" s="79"/>
      <c r="D35" s="300"/>
      <c r="E35" s="301"/>
      <c r="F35" s="181"/>
      <c r="G35" s="121"/>
      <c r="H35" s="116"/>
      <c r="I35" s="130"/>
    </row>
    <row r="36" spans="1:9" ht="33.75" customHeight="1" thickBot="1">
      <c r="A36" s="344"/>
      <c r="B36" s="316"/>
      <c r="C36" s="83"/>
      <c r="D36" s="304"/>
      <c r="E36" s="305"/>
      <c r="F36" s="186"/>
      <c r="G36" s="127"/>
      <c r="H36" s="119"/>
      <c r="I36" s="50"/>
    </row>
    <row r="37" spans="1:9" ht="33.75" customHeight="1">
      <c r="A37" s="389"/>
      <c r="B37" s="392"/>
      <c r="C37" s="54"/>
      <c r="D37" s="327"/>
      <c r="E37" s="355"/>
      <c r="F37" s="193"/>
      <c r="G37" s="120"/>
      <c r="H37" s="169"/>
      <c r="I37" s="169"/>
    </row>
    <row r="38" spans="1:9" ht="33.75" customHeight="1">
      <c r="A38" s="390"/>
      <c r="B38" s="393"/>
      <c r="C38" s="57"/>
      <c r="D38" s="300"/>
      <c r="E38" s="301"/>
      <c r="F38" s="172"/>
      <c r="G38" s="121"/>
      <c r="H38" s="194"/>
      <c r="I38" s="170"/>
    </row>
    <row r="39" spans="1:9" ht="33.75" customHeight="1" thickBot="1">
      <c r="A39" s="390"/>
      <c r="B39" s="394"/>
      <c r="C39" s="79"/>
      <c r="D39" s="345"/>
      <c r="E39" s="346"/>
      <c r="F39" s="200"/>
      <c r="G39" s="126"/>
      <c r="H39" s="175"/>
      <c r="I39" s="175"/>
    </row>
    <row r="40" spans="1:9" ht="33.75" customHeight="1" thickTop="1">
      <c r="A40" s="390"/>
      <c r="B40" s="395"/>
      <c r="C40" s="64"/>
      <c r="D40" s="330"/>
      <c r="E40" s="349"/>
      <c r="F40" s="177"/>
      <c r="G40" s="123"/>
      <c r="H40" s="198"/>
      <c r="I40" s="178"/>
    </row>
    <row r="41" spans="1:9" ht="33.75" customHeight="1">
      <c r="A41" s="390"/>
      <c r="B41" s="393"/>
      <c r="C41" s="57"/>
      <c r="D41" s="300"/>
      <c r="E41" s="301"/>
      <c r="F41" s="195"/>
      <c r="G41" s="121"/>
      <c r="H41" s="170"/>
      <c r="I41" s="170"/>
    </row>
    <row r="42" spans="1:9" ht="33.75" customHeight="1" thickBot="1">
      <c r="A42" s="390"/>
      <c r="B42" s="397"/>
      <c r="C42" s="61"/>
      <c r="D42" s="312"/>
      <c r="E42" s="313"/>
      <c r="F42" s="199"/>
      <c r="G42" s="122"/>
      <c r="H42" s="179"/>
      <c r="I42" s="179"/>
    </row>
    <row r="43" spans="1:9" ht="33.75" customHeight="1" thickTop="1">
      <c r="A43" s="390"/>
      <c r="B43" s="398"/>
      <c r="C43" s="69"/>
      <c r="D43" s="296"/>
      <c r="E43" s="299"/>
      <c r="F43" s="192"/>
      <c r="G43" s="125"/>
      <c r="H43" s="176"/>
      <c r="I43" s="176"/>
    </row>
    <row r="44" spans="1:9" ht="33.75" customHeight="1">
      <c r="A44" s="390"/>
      <c r="B44" s="393"/>
      <c r="C44" s="57"/>
      <c r="D44" s="300"/>
      <c r="E44" s="301"/>
      <c r="F44" s="195"/>
      <c r="G44" s="121"/>
      <c r="H44" s="170"/>
      <c r="I44" s="170"/>
    </row>
    <row r="45" spans="1:9" ht="33.75" customHeight="1" thickBot="1">
      <c r="A45" s="390"/>
      <c r="B45" s="394"/>
      <c r="C45" s="79"/>
      <c r="D45" s="345"/>
      <c r="E45" s="346"/>
      <c r="F45" s="174"/>
      <c r="G45" s="126"/>
      <c r="H45" s="201"/>
      <c r="I45" s="175"/>
    </row>
    <row r="46" spans="1:9" ht="33.75" customHeight="1" thickTop="1">
      <c r="A46" s="390"/>
      <c r="B46" s="395"/>
      <c r="C46" s="64"/>
      <c r="D46" s="330"/>
      <c r="E46" s="349"/>
      <c r="F46" s="191"/>
      <c r="G46" s="123"/>
      <c r="H46" s="178"/>
      <c r="I46" s="178"/>
    </row>
    <row r="47" spans="1:9" ht="33.75" customHeight="1">
      <c r="A47" s="390"/>
      <c r="B47" s="393"/>
      <c r="C47" s="57"/>
      <c r="D47" s="300"/>
      <c r="E47" s="301"/>
      <c r="F47" s="197"/>
      <c r="G47" s="121"/>
      <c r="H47" s="196"/>
      <c r="I47" s="170"/>
    </row>
    <row r="48" spans="1:9" ht="33.75" customHeight="1" thickBot="1">
      <c r="A48" s="391"/>
      <c r="B48" s="396"/>
      <c r="C48" s="83"/>
      <c r="D48" s="304"/>
      <c r="E48" s="305"/>
      <c r="F48" s="173"/>
      <c r="G48" s="127"/>
      <c r="H48" s="202"/>
      <c r="I48" s="171"/>
    </row>
    <row r="49" spans="1:10" ht="33.75" customHeight="1">
      <c r="A49" s="351"/>
      <c r="B49" s="311"/>
      <c r="C49" s="69"/>
      <c r="D49" s="296"/>
      <c r="E49" s="299"/>
      <c r="F49" s="192"/>
      <c r="G49" s="125"/>
      <c r="H49" s="168"/>
      <c r="I49" s="113"/>
    </row>
    <row r="50" spans="1:10" ht="33.75" customHeight="1">
      <c r="A50" s="352"/>
      <c r="B50" s="311"/>
      <c r="C50" s="69"/>
      <c r="D50" s="300"/>
      <c r="E50" s="301"/>
      <c r="F50" s="197"/>
      <c r="G50" s="121"/>
      <c r="H50" s="151"/>
      <c r="I50" s="130"/>
    </row>
    <row r="51" spans="1:10" ht="33.75" customHeight="1">
      <c r="A51" s="352"/>
      <c r="B51" s="311"/>
      <c r="C51" s="69"/>
      <c r="D51" s="300"/>
      <c r="E51" s="301"/>
      <c r="F51" s="172"/>
      <c r="G51" s="121"/>
      <c r="H51" s="137"/>
      <c r="I51" s="130"/>
    </row>
    <row r="52" spans="1:10" ht="33.75" customHeight="1" thickBot="1">
      <c r="A52" s="352"/>
      <c r="B52" s="311"/>
      <c r="C52" s="72"/>
      <c r="D52" s="345"/>
      <c r="E52" s="346"/>
      <c r="F52" s="200"/>
      <c r="G52" s="126"/>
      <c r="H52" s="166"/>
      <c r="I52" s="167"/>
    </row>
    <row r="53" spans="1:10" ht="33.75" customHeight="1" thickTop="1">
      <c r="A53" s="352"/>
      <c r="B53" s="329"/>
      <c r="C53" s="64"/>
      <c r="D53" s="330"/>
      <c r="E53" s="349"/>
      <c r="F53" s="191"/>
      <c r="G53" s="123"/>
      <c r="H53" s="118"/>
      <c r="I53" s="132"/>
    </row>
    <row r="54" spans="1:10" ht="33.75" customHeight="1">
      <c r="A54" s="352"/>
      <c r="B54" s="311"/>
      <c r="C54" s="69"/>
      <c r="D54" s="300"/>
      <c r="E54" s="301"/>
      <c r="F54" s="195"/>
      <c r="G54" s="121"/>
      <c r="H54" s="116"/>
      <c r="I54" s="130"/>
    </row>
    <row r="55" spans="1:10" ht="33.75" customHeight="1" thickBot="1">
      <c r="A55" s="352"/>
      <c r="B55" s="310"/>
      <c r="C55" s="67"/>
      <c r="D55" s="312"/>
      <c r="E55" s="313"/>
      <c r="F55" s="199"/>
      <c r="G55" s="122"/>
      <c r="H55" s="117"/>
      <c r="I55" s="131"/>
    </row>
    <row r="56" spans="1:10" ht="33.75" customHeight="1" thickTop="1">
      <c r="A56" s="353"/>
      <c r="B56" s="311"/>
      <c r="C56" s="69"/>
      <c r="D56" s="296"/>
      <c r="E56" s="299"/>
      <c r="F56" s="189"/>
      <c r="G56" s="125"/>
      <c r="H56" s="168"/>
      <c r="I56" s="113"/>
    </row>
    <row r="57" spans="1:10" ht="33.75" customHeight="1">
      <c r="A57" s="353"/>
      <c r="B57" s="311"/>
      <c r="C57" s="69"/>
      <c r="D57" s="300"/>
      <c r="E57" s="301"/>
      <c r="F57" s="188"/>
      <c r="G57" s="121"/>
      <c r="H57" s="116"/>
      <c r="I57" s="130"/>
    </row>
    <row r="58" spans="1:10" ht="33.75" customHeight="1" thickBot="1">
      <c r="A58" s="354"/>
      <c r="B58" s="316"/>
      <c r="C58" s="86"/>
      <c r="D58" s="304"/>
      <c r="E58" s="305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1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2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9"/>
      <c r="AH114" s="289"/>
      <c r="AI114" s="289"/>
      <c r="AJ114" s="289"/>
      <c r="AK114" s="289"/>
      <c r="AL114" s="289"/>
      <c r="AM114" s="289"/>
      <c r="AN114" s="289"/>
      <c r="AO114" s="289"/>
      <c r="AP114" s="289"/>
      <c r="AQ114" s="289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89"/>
      <c r="AQ115" s="289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  <c r="AN117" s="289"/>
      <c r="AO117" s="289"/>
      <c r="AP117" s="289"/>
      <c r="AQ117" s="289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290" t="s">
        <v>74</v>
      </c>
      <c r="E134" s="291"/>
      <c r="F134" s="292" t="s">
        <v>75</v>
      </c>
      <c r="G134" s="293"/>
      <c r="H134" s="294" t="s">
        <v>76</v>
      </c>
      <c r="I134" s="295"/>
      <c r="J134" s="13"/>
    </row>
    <row r="135" spans="1:10" ht="33.75" hidden="1" customHeight="1">
      <c r="A135" s="325" t="s">
        <v>100</v>
      </c>
      <c r="B135" s="294" t="s">
        <v>77</v>
      </c>
      <c r="C135" s="54" t="s">
        <v>81</v>
      </c>
      <c r="D135" s="327" t="s">
        <v>82</v>
      </c>
      <c r="E135" s="328"/>
      <c r="F135" s="55" t="s">
        <v>19</v>
      </c>
      <c r="G135" s="56" t="s">
        <v>34</v>
      </c>
      <c r="H135" s="294" t="s">
        <v>18</v>
      </c>
      <c r="I135" s="295"/>
      <c r="J135" s="13"/>
    </row>
    <row r="136" spans="1:10" ht="33.75" hidden="1" customHeight="1">
      <c r="A136" s="326"/>
      <c r="B136" s="311"/>
      <c r="C136" s="57" t="s">
        <v>83</v>
      </c>
      <c r="D136" s="300" t="s">
        <v>84</v>
      </c>
      <c r="E136" s="303"/>
      <c r="F136" s="58" t="s">
        <v>22</v>
      </c>
      <c r="G136" s="59" t="s">
        <v>30</v>
      </c>
      <c r="H136" s="302" t="s">
        <v>19</v>
      </c>
      <c r="I136" s="303"/>
      <c r="J136" s="13"/>
    </row>
    <row r="137" spans="1:10" ht="33.75" hidden="1" customHeight="1" thickBot="1">
      <c r="A137" s="326"/>
      <c r="B137" s="310"/>
      <c r="C137" s="61" t="s">
        <v>78</v>
      </c>
      <c r="D137" s="312" t="s">
        <v>79</v>
      </c>
      <c r="E137" s="315"/>
      <c r="F137" s="62" t="s">
        <v>18</v>
      </c>
      <c r="G137" s="63" t="s">
        <v>33</v>
      </c>
      <c r="H137" s="314" t="s">
        <v>30</v>
      </c>
      <c r="I137" s="315"/>
      <c r="J137" s="13"/>
    </row>
    <row r="138" spans="1:10" ht="33.75" hidden="1" customHeight="1" thickTop="1">
      <c r="A138" s="326"/>
      <c r="B138" s="329" t="s">
        <v>80</v>
      </c>
      <c r="C138" s="64" t="s">
        <v>81</v>
      </c>
      <c r="D138" s="330" t="s">
        <v>82</v>
      </c>
      <c r="E138" s="331"/>
      <c r="F138" s="65" t="s">
        <v>11</v>
      </c>
      <c r="G138" s="66" t="s">
        <v>27</v>
      </c>
      <c r="H138" s="332" t="s">
        <v>21</v>
      </c>
      <c r="I138" s="331"/>
      <c r="J138" s="13"/>
    </row>
    <row r="139" spans="1:10" ht="33.75" hidden="1" customHeight="1">
      <c r="A139" s="326"/>
      <c r="B139" s="311"/>
      <c r="C139" s="57" t="s">
        <v>83</v>
      </c>
      <c r="D139" s="300" t="s">
        <v>84</v>
      </c>
      <c r="E139" s="303"/>
      <c r="F139" s="58" t="s">
        <v>24</v>
      </c>
      <c r="G139" s="59" t="s">
        <v>39</v>
      </c>
      <c r="H139" s="302" t="s">
        <v>11</v>
      </c>
      <c r="I139" s="303"/>
      <c r="J139" s="13"/>
    </row>
    <row r="140" spans="1:10" ht="33.75" hidden="1" customHeight="1" thickBot="1">
      <c r="A140" s="326"/>
      <c r="B140" s="310"/>
      <c r="C140" s="67" t="s">
        <v>78</v>
      </c>
      <c r="D140" s="308" t="s">
        <v>79</v>
      </c>
      <c r="E140" s="309"/>
      <c r="F140" s="60" t="s">
        <v>21</v>
      </c>
      <c r="G140" s="68" t="s">
        <v>36</v>
      </c>
      <c r="H140" s="310" t="s">
        <v>24</v>
      </c>
      <c r="I140" s="309"/>
    </row>
    <row r="141" spans="1:10" ht="33.75" hidden="1" customHeight="1" thickTop="1">
      <c r="A141" s="326"/>
      <c r="B141" s="311" t="s">
        <v>85</v>
      </c>
      <c r="C141" s="69" t="s">
        <v>81</v>
      </c>
      <c r="D141" s="296" t="s">
        <v>82</v>
      </c>
      <c r="E141" s="297"/>
      <c r="F141" s="70" t="s">
        <v>12</v>
      </c>
      <c r="G141" s="71" t="s">
        <v>20</v>
      </c>
      <c r="H141" s="298" t="s">
        <v>23</v>
      </c>
      <c r="I141" s="297"/>
    </row>
    <row r="142" spans="1:10" ht="33.75" hidden="1" customHeight="1">
      <c r="A142" s="326"/>
      <c r="B142" s="311"/>
      <c r="C142" s="69" t="s">
        <v>83</v>
      </c>
      <c r="D142" s="296" t="s">
        <v>86</v>
      </c>
      <c r="E142" s="297"/>
      <c r="F142" s="70" t="s">
        <v>10</v>
      </c>
      <c r="G142" s="71" t="s">
        <v>26</v>
      </c>
      <c r="H142" s="298" t="s">
        <v>35</v>
      </c>
      <c r="I142" s="297"/>
    </row>
    <row r="143" spans="1:10" ht="33.75" hidden="1" customHeight="1">
      <c r="A143" s="326"/>
      <c r="B143" s="311"/>
      <c r="C143" s="69" t="s">
        <v>78</v>
      </c>
      <c r="D143" s="296" t="s">
        <v>87</v>
      </c>
      <c r="E143" s="297"/>
      <c r="F143" s="70" t="s">
        <v>15</v>
      </c>
      <c r="G143" s="71" t="s">
        <v>23</v>
      </c>
      <c r="H143" s="298" t="s">
        <v>20</v>
      </c>
      <c r="I143" s="297"/>
    </row>
    <row r="144" spans="1:10" ht="33.75" hidden="1" customHeight="1" thickBot="1">
      <c r="A144" s="326"/>
      <c r="B144" s="311"/>
      <c r="C144" s="72" t="s">
        <v>88</v>
      </c>
      <c r="D144" s="296" t="s">
        <v>89</v>
      </c>
      <c r="E144" s="297"/>
      <c r="F144" s="70" t="s">
        <v>28</v>
      </c>
      <c r="G144" s="71" t="s">
        <v>35</v>
      </c>
      <c r="H144" s="298" t="s">
        <v>10</v>
      </c>
      <c r="I144" s="297"/>
    </row>
    <row r="145" spans="1:9" ht="33.75" hidden="1" customHeight="1">
      <c r="A145" s="333" t="s">
        <v>101</v>
      </c>
      <c r="B145" s="335" t="s">
        <v>90</v>
      </c>
      <c r="C145" s="74" t="s">
        <v>81</v>
      </c>
      <c r="D145" s="337" t="s">
        <v>82</v>
      </c>
      <c r="E145" s="338"/>
      <c r="F145" s="73" t="s">
        <v>32</v>
      </c>
      <c r="G145" s="75" t="s">
        <v>39</v>
      </c>
      <c r="H145" s="335" t="s">
        <v>12</v>
      </c>
      <c r="I145" s="339"/>
    </row>
    <row r="146" spans="1:9" ht="33.75" hidden="1" customHeight="1" thickBot="1">
      <c r="A146" s="334"/>
      <c r="B146" s="336"/>
      <c r="C146" s="77" t="s">
        <v>83</v>
      </c>
      <c r="D146" s="340" t="s">
        <v>84</v>
      </c>
      <c r="E146" s="341"/>
      <c r="F146" s="76" t="s">
        <v>15</v>
      </c>
      <c r="G146" s="78" t="s">
        <v>31</v>
      </c>
      <c r="H146" s="336" t="s">
        <v>91</v>
      </c>
      <c r="I146" s="342"/>
    </row>
    <row r="147" spans="1:9" ht="33.75" hidden="1" customHeight="1">
      <c r="A147" s="343" t="s">
        <v>102</v>
      </c>
      <c r="B147" s="311" t="s">
        <v>103</v>
      </c>
      <c r="C147" s="72" t="s">
        <v>81</v>
      </c>
      <c r="D147" s="296" t="s">
        <v>82</v>
      </c>
      <c r="E147" s="299"/>
      <c r="F147" s="70" t="s">
        <v>14</v>
      </c>
      <c r="G147" s="71" t="s">
        <v>22</v>
      </c>
      <c r="H147" s="298" t="s">
        <v>29</v>
      </c>
      <c r="I147" s="297"/>
    </row>
    <row r="148" spans="1:9" ht="33.75" hidden="1" customHeight="1">
      <c r="A148" s="326"/>
      <c r="B148" s="311"/>
      <c r="C148" s="57" t="s">
        <v>83</v>
      </c>
      <c r="D148" s="296" t="s">
        <v>86</v>
      </c>
      <c r="E148" s="299"/>
      <c r="F148" s="70" t="s">
        <v>23</v>
      </c>
      <c r="G148" s="71" t="s">
        <v>31</v>
      </c>
      <c r="H148" s="298" t="s">
        <v>28</v>
      </c>
      <c r="I148" s="297"/>
    </row>
    <row r="149" spans="1:9" ht="33.75" hidden="1" customHeight="1">
      <c r="A149" s="326"/>
      <c r="B149" s="311"/>
      <c r="C149" s="79" t="s">
        <v>78</v>
      </c>
      <c r="D149" s="296" t="s">
        <v>87</v>
      </c>
      <c r="E149" s="299"/>
      <c r="F149" s="70" t="s">
        <v>29</v>
      </c>
      <c r="G149" s="71" t="s">
        <v>36</v>
      </c>
      <c r="H149" s="298" t="s">
        <v>14</v>
      </c>
      <c r="I149" s="297"/>
    </row>
    <row r="150" spans="1:9" ht="33.75" hidden="1" customHeight="1" thickBot="1">
      <c r="A150" s="326"/>
      <c r="B150" s="311"/>
      <c r="C150" s="79" t="s">
        <v>88</v>
      </c>
      <c r="D150" s="345" t="s">
        <v>89</v>
      </c>
      <c r="E150" s="346"/>
      <c r="F150" s="81" t="s">
        <v>20</v>
      </c>
      <c r="G150" s="80" t="s">
        <v>28</v>
      </c>
      <c r="H150" s="347" t="s">
        <v>31</v>
      </c>
      <c r="I150" s="348"/>
    </row>
    <row r="151" spans="1:9" ht="33.75" hidden="1" customHeight="1" thickTop="1">
      <c r="A151" s="326"/>
      <c r="B151" s="329" t="s">
        <v>92</v>
      </c>
      <c r="C151" s="64" t="s">
        <v>81</v>
      </c>
      <c r="D151" s="330" t="s">
        <v>93</v>
      </c>
      <c r="E151" s="349"/>
      <c r="F151" s="65" t="s">
        <v>16</v>
      </c>
      <c r="G151" s="66" t="s">
        <v>39</v>
      </c>
      <c r="H151" s="332" t="s">
        <v>15</v>
      </c>
      <c r="I151" s="331"/>
    </row>
    <row r="152" spans="1:9" ht="33.75" hidden="1" customHeight="1">
      <c r="A152" s="326"/>
      <c r="B152" s="311"/>
      <c r="C152" s="79" t="s">
        <v>83</v>
      </c>
      <c r="D152" s="300" t="s">
        <v>94</v>
      </c>
      <c r="E152" s="301"/>
      <c r="F152" s="58" t="s">
        <v>12</v>
      </c>
      <c r="G152" s="59" t="s">
        <v>35</v>
      </c>
      <c r="H152" s="302" t="s">
        <v>39</v>
      </c>
      <c r="I152" s="303"/>
    </row>
    <row r="153" spans="1:9" ht="33.75" hidden="1" customHeight="1" thickBot="1">
      <c r="A153" s="326"/>
      <c r="B153" s="310"/>
      <c r="C153" s="61" t="s">
        <v>78</v>
      </c>
      <c r="D153" s="312" t="s">
        <v>89</v>
      </c>
      <c r="E153" s="313"/>
      <c r="F153" s="62" t="s">
        <v>15</v>
      </c>
      <c r="G153" s="63" t="s">
        <v>38</v>
      </c>
      <c r="H153" s="314" t="s">
        <v>12</v>
      </c>
      <c r="I153" s="315"/>
    </row>
    <row r="154" spans="1:9" ht="33.75" hidden="1" customHeight="1" thickTop="1">
      <c r="A154" s="326"/>
      <c r="B154" s="311" t="s">
        <v>95</v>
      </c>
      <c r="C154" s="69" t="s">
        <v>81</v>
      </c>
      <c r="D154" s="296" t="s">
        <v>82</v>
      </c>
      <c r="E154" s="299"/>
      <c r="F154" s="70" t="s">
        <v>30</v>
      </c>
      <c r="G154" s="71" t="s">
        <v>37</v>
      </c>
      <c r="H154" s="298" t="s">
        <v>13</v>
      </c>
      <c r="I154" s="297"/>
    </row>
    <row r="155" spans="1:9" ht="33.75" hidden="1" customHeight="1">
      <c r="A155" s="326"/>
      <c r="B155" s="311"/>
      <c r="C155" s="57" t="s">
        <v>83</v>
      </c>
      <c r="D155" s="300" t="s">
        <v>86</v>
      </c>
      <c r="E155" s="301"/>
      <c r="F155" s="58" t="s">
        <v>17</v>
      </c>
      <c r="G155" s="59" t="s">
        <v>25</v>
      </c>
      <c r="H155" s="302" t="s">
        <v>24</v>
      </c>
      <c r="I155" s="303"/>
    </row>
    <row r="156" spans="1:9" ht="33.75" hidden="1" customHeight="1">
      <c r="A156" s="326"/>
      <c r="B156" s="311"/>
      <c r="C156" s="79" t="s">
        <v>78</v>
      </c>
      <c r="D156" s="300" t="s">
        <v>87</v>
      </c>
      <c r="E156" s="301"/>
      <c r="F156" s="58" t="s">
        <v>13</v>
      </c>
      <c r="G156" s="59" t="s">
        <v>21</v>
      </c>
      <c r="H156" s="302" t="s">
        <v>37</v>
      </c>
      <c r="I156" s="303"/>
    </row>
    <row r="157" spans="1:9" ht="33.75" hidden="1" customHeight="1" thickBot="1">
      <c r="A157" s="344"/>
      <c r="B157" s="316"/>
      <c r="C157" s="83" t="s">
        <v>88</v>
      </c>
      <c r="D157" s="304" t="s">
        <v>89</v>
      </c>
      <c r="E157" s="305"/>
      <c r="F157" s="85" t="s">
        <v>24</v>
      </c>
      <c r="G157" s="84" t="s">
        <v>32</v>
      </c>
      <c r="H157" s="306" t="s">
        <v>17</v>
      </c>
      <c r="I157" s="307"/>
    </row>
    <row r="158" spans="1:9" ht="33.75" hidden="1" customHeight="1">
      <c r="A158" s="356" t="s">
        <v>104</v>
      </c>
      <c r="B158" s="294" t="s">
        <v>92</v>
      </c>
      <c r="C158" s="54" t="s">
        <v>81</v>
      </c>
      <c r="D158" s="327" t="s">
        <v>82</v>
      </c>
      <c r="E158" s="355"/>
      <c r="F158" s="55" t="s">
        <v>11</v>
      </c>
      <c r="G158" s="56" t="s">
        <v>34</v>
      </c>
      <c r="H158" s="350" t="s">
        <v>30</v>
      </c>
      <c r="I158" s="328"/>
    </row>
    <row r="159" spans="1:9" ht="33.75" hidden="1" customHeight="1">
      <c r="A159" s="353"/>
      <c r="B159" s="311"/>
      <c r="C159" s="57" t="s">
        <v>83</v>
      </c>
      <c r="D159" s="300" t="s">
        <v>86</v>
      </c>
      <c r="E159" s="301"/>
      <c r="F159" s="58" t="s">
        <v>20</v>
      </c>
      <c r="G159" s="59" t="s">
        <v>35</v>
      </c>
      <c r="H159" s="302" t="s">
        <v>33</v>
      </c>
      <c r="I159" s="303"/>
    </row>
    <row r="160" spans="1:9" ht="33.75" hidden="1" customHeight="1">
      <c r="A160" s="353"/>
      <c r="B160" s="311"/>
      <c r="C160" s="79" t="s">
        <v>78</v>
      </c>
      <c r="D160" s="300" t="s">
        <v>87</v>
      </c>
      <c r="E160" s="301"/>
      <c r="F160" s="58" t="s">
        <v>14</v>
      </c>
      <c r="G160" s="59" t="s">
        <v>30</v>
      </c>
      <c r="H160" s="302" t="s">
        <v>11</v>
      </c>
      <c r="I160" s="303"/>
    </row>
    <row r="161" spans="1:9" ht="33.75" hidden="1" customHeight="1" thickBot="1">
      <c r="A161" s="353"/>
      <c r="B161" s="311"/>
      <c r="C161" s="79" t="s">
        <v>88</v>
      </c>
      <c r="D161" s="345" t="s">
        <v>89</v>
      </c>
      <c r="E161" s="346"/>
      <c r="F161" s="81" t="s">
        <v>26</v>
      </c>
      <c r="G161" s="80" t="s">
        <v>33</v>
      </c>
      <c r="H161" s="347" t="s">
        <v>20</v>
      </c>
      <c r="I161" s="348"/>
    </row>
    <row r="162" spans="1:9" ht="33.75" hidden="1" customHeight="1" thickTop="1">
      <c r="A162" s="353"/>
      <c r="B162" s="329" t="s">
        <v>96</v>
      </c>
      <c r="C162" s="64" t="s">
        <v>81</v>
      </c>
      <c r="D162" s="330" t="s">
        <v>82</v>
      </c>
      <c r="E162" s="349"/>
      <c r="F162" s="65" t="s">
        <v>23</v>
      </c>
      <c r="G162" s="66" t="s">
        <v>38</v>
      </c>
      <c r="H162" s="332" t="s">
        <v>12</v>
      </c>
      <c r="I162" s="331"/>
    </row>
    <row r="163" spans="1:9" ht="33.75" hidden="1" customHeight="1">
      <c r="A163" s="353"/>
      <c r="B163" s="311"/>
      <c r="C163" s="69" t="s">
        <v>83</v>
      </c>
      <c r="D163" s="300" t="s">
        <v>86</v>
      </c>
      <c r="E163" s="301"/>
      <c r="F163" s="58" t="s">
        <v>9</v>
      </c>
      <c r="G163" s="59" t="s">
        <v>17</v>
      </c>
      <c r="H163" s="302" t="s">
        <v>18</v>
      </c>
      <c r="I163" s="303"/>
    </row>
    <row r="164" spans="1:9" ht="33.75" hidden="1" customHeight="1">
      <c r="A164" s="353"/>
      <c r="B164" s="311"/>
      <c r="C164" s="57" t="s">
        <v>78</v>
      </c>
      <c r="D164" s="300" t="s">
        <v>87</v>
      </c>
      <c r="E164" s="301"/>
      <c r="F164" s="58" t="s">
        <v>12</v>
      </c>
      <c r="G164" s="59" t="s">
        <v>28</v>
      </c>
      <c r="H164" s="302" t="s">
        <v>38</v>
      </c>
      <c r="I164" s="303"/>
    </row>
    <row r="165" spans="1:9" ht="33.75" hidden="1" customHeight="1" thickBot="1">
      <c r="A165" s="353"/>
      <c r="B165" s="310"/>
      <c r="C165" s="67" t="s">
        <v>88</v>
      </c>
      <c r="D165" s="312" t="s">
        <v>89</v>
      </c>
      <c r="E165" s="313"/>
      <c r="F165" s="62" t="s">
        <v>10</v>
      </c>
      <c r="G165" s="63" t="s">
        <v>18</v>
      </c>
      <c r="H165" s="314" t="s">
        <v>17</v>
      </c>
      <c r="I165" s="315"/>
    </row>
    <row r="166" spans="1:9" ht="33.75" hidden="1" customHeight="1" thickTop="1">
      <c r="A166" s="353"/>
      <c r="B166" s="329" t="s">
        <v>80</v>
      </c>
      <c r="C166" s="64" t="s">
        <v>81</v>
      </c>
      <c r="D166" s="296" t="s">
        <v>82</v>
      </c>
      <c r="E166" s="299"/>
      <c r="F166" s="70" t="s">
        <v>13</v>
      </c>
      <c r="G166" s="71" t="s">
        <v>29</v>
      </c>
      <c r="H166" s="298" t="s">
        <v>16</v>
      </c>
      <c r="I166" s="297"/>
    </row>
    <row r="167" spans="1:9" ht="33.75" hidden="1" customHeight="1">
      <c r="A167" s="353"/>
      <c r="B167" s="311"/>
      <c r="C167" s="69" t="s">
        <v>83</v>
      </c>
      <c r="D167" s="296" t="s">
        <v>86</v>
      </c>
      <c r="E167" s="299"/>
      <c r="F167" s="70" t="s">
        <v>19</v>
      </c>
      <c r="G167" s="71" t="s">
        <v>27</v>
      </c>
      <c r="H167" s="298" t="s">
        <v>22</v>
      </c>
      <c r="I167" s="297"/>
    </row>
    <row r="168" spans="1:9" ht="33.75" hidden="1" customHeight="1">
      <c r="A168" s="353"/>
      <c r="B168" s="311"/>
      <c r="C168" s="57" t="s">
        <v>78</v>
      </c>
      <c r="D168" s="300" t="s">
        <v>87</v>
      </c>
      <c r="E168" s="301"/>
      <c r="F168" s="70" t="s">
        <v>16</v>
      </c>
      <c r="G168" s="71" t="s">
        <v>24</v>
      </c>
      <c r="H168" s="302" t="s">
        <v>29</v>
      </c>
      <c r="I168" s="303"/>
    </row>
    <row r="169" spans="1:9" ht="33.75" hidden="1" customHeight="1" thickBot="1">
      <c r="A169" s="354"/>
      <c r="B169" s="316"/>
      <c r="C169" s="79" t="s">
        <v>88</v>
      </c>
      <c r="D169" s="345" t="s">
        <v>89</v>
      </c>
      <c r="E169" s="346"/>
      <c r="F169" s="81" t="s">
        <v>22</v>
      </c>
      <c r="G169" s="82" t="s">
        <v>37</v>
      </c>
      <c r="H169" s="347" t="s">
        <v>27</v>
      </c>
      <c r="I169" s="348"/>
    </row>
    <row r="170" spans="1:9" ht="33.75" hidden="1" customHeight="1">
      <c r="A170" s="351" t="s">
        <v>105</v>
      </c>
      <c r="B170" s="294" t="s">
        <v>95</v>
      </c>
      <c r="C170" s="54" t="s">
        <v>81</v>
      </c>
      <c r="D170" s="327" t="s">
        <v>82</v>
      </c>
      <c r="E170" s="355"/>
      <c r="F170" s="55" t="s">
        <v>10</v>
      </c>
      <c r="G170" s="56" t="s">
        <v>33</v>
      </c>
      <c r="H170" s="350" t="s">
        <v>21</v>
      </c>
      <c r="I170" s="328"/>
    </row>
    <row r="171" spans="1:9" ht="33.75" hidden="1" customHeight="1">
      <c r="A171" s="352"/>
      <c r="B171" s="311"/>
      <c r="C171" s="69" t="s">
        <v>83</v>
      </c>
      <c r="D171" s="300" t="s">
        <v>86</v>
      </c>
      <c r="E171" s="301"/>
      <c r="F171" s="58" t="s">
        <v>9</v>
      </c>
      <c r="G171" s="59" t="s">
        <v>25</v>
      </c>
      <c r="H171" s="302" t="s">
        <v>27</v>
      </c>
      <c r="I171" s="303"/>
    </row>
    <row r="172" spans="1:9" ht="33.75" hidden="1" customHeight="1">
      <c r="A172" s="352"/>
      <c r="B172" s="311"/>
      <c r="C172" s="69" t="s">
        <v>78</v>
      </c>
      <c r="D172" s="300" t="s">
        <v>87</v>
      </c>
      <c r="E172" s="301"/>
      <c r="F172" s="58" t="s">
        <v>21</v>
      </c>
      <c r="G172" s="59" t="s">
        <v>29</v>
      </c>
      <c r="H172" s="302" t="s">
        <v>10</v>
      </c>
      <c r="I172" s="303"/>
    </row>
    <row r="173" spans="1:9" ht="33.75" hidden="1" customHeight="1" thickBot="1">
      <c r="A173" s="352"/>
      <c r="B173" s="311"/>
      <c r="C173" s="72" t="s">
        <v>88</v>
      </c>
      <c r="D173" s="345" t="s">
        <v>89</v>
      </c>
      <c r="E173" s="346"/>
      <c r="F173" s="81" t="s">
        <v>27</v>
      </c>
      <c r="G173" s="80" t="s">
        <v>34</v>
      </c>
      <c r="H173" s="347" t="s">
        <v>9</v>
      </c>
      <c r="I173" s="348"/>
    </row>
    <row r="174" spans="1:9" ht="33.75" hidden="1" customHeight="1">
      <c r="A174" s="352"/>
      <c r="B174" s="294" t="s">
        <v>97</v>
      </c>
      <c r="C174" s="54" t="s">
        <v>81</v>
      </c>
      <c r="D174" s="327" t="s">
        <v>82</v>
      </c>
      <c r="E174" s="355"/>
      <c r="F174" s="55" t="s">
        <v>18</v>
      </c>
      <c r="G174" s="56" t="s">
        <v>26</v>
      </c>
      <c r="H174" s="350" t="s">
        <v>19</v>
      </c>
      <c r="I174" s="328"/>
    </row>
    <row r="175" spans="1:9" ht="33.75" hidden="1" customHeight="1">
      <c r="A175" s="352"/>
      <c r="B175" s="311"/>
      <c r="C175" s="69" t="s">
        <v>83</v>
      </c>
      <c r="D175" s="300" t="s">
        <v>84</v>
      </c>
      <c r="E175" s="301"/>
      <c r="F175" s="58" t="s">
        <v>16</v>
      </c>
      <c r="G175" s="59" t="s">
        <v>32</v>
      </c>
      <c r="H175" s="302" t="s">
        <v>26</v>
      </c>
      <c r="I175" s="303"/>
    </row>
    <row r="176" spans="1:9" ht="33.75" hidden="1" customHeight="1" thickBot="1">
      <c r="A176" s="352"/>
      <c r="B176" s="316"/>
      <c r="C176" s="86" t="s">
        <v>78</v>
      </c>
      <c r="D176" s="304" t="s">
        <v>79</v>
      </c>
      <c r="E176" s="305"/>
      <c r="F176" s="85" t="s">
        <v>11</v>
      </c>
      <c r="G176" s="84" t="s">
        <v>19</v>
      </c>
      <c r="H176" s="306" t="s">
        <v>16</v>
      </c>
      <c r="I176" s="307"/>
    </row>
    <row r="177" spans="1:10" ht="33.75" hidden="1" customHeight="1">
      <c r="A177" s="353"/>
      <c r="B177" s="311" t="s">
        <v>98</v>
      </c>
      <c r="C177" s="69" t="s">
        <v>81</v>
      </c>
      <c r="D177" s="296" t="s">
        <v>82</v>
      </c>
      <c r="E177" s="299"/>
      <c r="F177" s="70" t="s">
        <v>31</v>
      </c>
      <c r="G177" s="71" t="s">
        <v>38</v>
      </c>
      <c r="H177" s="298" t="s">
        <v>13</v>
      </c>
      <c r="I177" s="297"/>
    </row>
    <row r="178" spans="1:10" ht="33.75" hidden="1" customHeight="1">
      <c r="A178" s="353"/>
      <c r="B178" s="311"/>
      <c r="C178" s="69" t="s">
        <v>83</v>
      </c>
      <c r="D178" s="300" t="s">
        <v>84</v>
      </c>
      <c r="E178" s="301"/>
      <c r="F178" s="58" t="s">
        <v>14</v>
      </c>
      <c r="G178" s="59" t="s">
        <v>37</v>
      </c>
      <c r="H178" s="302" t="s">
        <v>31</v>
      </c>
      <c r="I178" s="303"/>
    </row>
    <row r="179" spans="1:10" ht="33.75" hidden="1" customHeight="1" thickBot="1">
      <c r="A179" s="354"/>
      <c r="B179" s="316"/>
      <c r="C179" s="86" t="s">
        <v>78</v>
      </c>
      <c r="D179" s="304" t="s">
        <v>79</v>
      </c>
      <c r="E179" s="305"/>
      <c r="F179" s="85" t="s">
        <v>13</v>
      </c>
      <c r="G179" s="84" t="s">
        <v>36</v>
      </c>
      <c r="H179" s="306" t="s">
        <v>14</v>
      </c>
      <c r="I179" s="307"/>
    </row>
    <row r="180" spans="1:10">
      <c r="A180" s="3"/>
      <c r="B180" s="8"/>
      <c r="C180" s="3"/>
      <c r="D180" s="368"/>
      <c r="E180" s="368"/>
      <c r="F180" s="3"/>
      <c r="G180" s="3"/>
      <c r="H180" s="3"/>
      <c r="I180" s="2"/>
    </row>
    <row r="182" spans="1:10" s="89" customFormat="1" ht="35.1" customHeight="1">
      <c r="A182" s="376" t="s">
        <v>121</v>
      </c>
      <c r="B182" s="376"/>
      <c r="C182" s="376"/>
      <c r="D182" s="376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67" t="s">
        <v>147</v>
      </c>
      <c r="B183" s="367"/>
      <c r="C183" s="367"/>
      <c r="D183" s="367"/>
      <c r="E183" s="367"/>
      <c r="F183" s="367"/>
      <c r="G183" s="367"/>
      <c r="H183" s="367"/>
      <c r="I183" s="367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9" t="s">
        <v>109</v>
      </c>
      <c r="E184" s="366"/>
      <c r="F184" s="365" t="s">
        <v>110</v>
      </c>
      <c r="G184" s="366"/>
      <c r="H184" s="366"/>
      <c r="I184" s="232" t="s">
        <v>76</v>
      </c>
    </row>
    <row r="185" spans="1:10" s="89" customFormat="1" ht="35.1" customHeight="1">
      <c r="A185" s="372"/>
      <c r="B185" s="379"/>
      <c r="C185" s="94"/>
      <c r="D185" s="363"/>
      <c r="E185" s="364"/>
      <c r="F185" s="233"/>
      <c r="G185" s="95"/>
      <c r="H185" s="152"/>
      <c r="I185" s="145"/>
    </row>
    <row r="186" spans="1:10" s="89" customFormat="1" ht="35.1" customHeight="1">
      <c r="A186" s="377"/>
      <c r="B186" s="380"/>
      <c r="C186" s="97"/>
      <c r="D186" s="357"/>
      <c r="E186" s="358"/>
      <c r="F186" s="234"/>
      <c r="G186" s="98"/>
      <c r="H186" s="153"/>
      <c r="I186" s="146"/>
    </row>
    <row r="187" spans="1:10" s="89" customFormat="1" ht="35.1" customHeight="1">
      <c r="A187" s="377"/>
      <c r="B187" s="380"/>
      <c r="C187" s="97"/>
      <c r="D187" s="357"/>
      <c r="E187" s="358"/>
      <c r="F187" s="234"/>
      <c r="G187" s="98"/>
      <c r="H187" s="153"/>
      <c r="I187" s="146"/>
    </row>
    <row r="188" spans="1:10" s="89" customFormat="1" ht="35.1" customHeight="1" thickBot="1">
      <c r="A188" s="377"/>
      <c r="B188" s="381"/>
      <c r="C188" s="99"/>
      <c r="D188" s="359"/>
      <c r="E188" s="360"/>
      <c r="F188" s="235"/>
      <c r="G188" s="100"/>
      <c r="H188" s="154"/>
      <c r="I188" s="147"/>
    </row>
    <row r="189" spans="1:10" s="89" customFormat="1" ht="35.1" customHeight="1" thickTop="1">
      <c r="A189" s="377"/>
      <c r="B189" s="361"/>
      <c r="C189" s="102"/>
      <c r="D189" s="363"/>
      <c r="E189" s="364"/>
      <c r="F189" s="101"/>
      <c r="G189" s="103"/>
      <c r="H189" s="236"/>
      <c r="I189" s="155"/>
    </row>
    <row r="190" spans="1:10" s="89" customFormat="1" ht="35.1" customHeight="1">
      <c r="A190" s="377"/>
      <c r="B190" s="361"/>
      <c r="C190" s="97"/>
      <c r="D190" s="357"/>
      <c r="E190" s="358"/>
      <c r="F190" s="96"/>
      <c r="G190" s="98"/>
      <c r="H190" s="237"/>
      <c r="I190" s="146"/>
    </row>
    <row r="191" spans="1:10" s="89" customFormat="1" ht="35.1" customHeight="1">
      <c r="A191" s="377"/>
      <c r="B191" s="361"/>
      <c r="C191" s="104"/>
      <c r="D191" s="357"/>
      <c r="E191" s="358"/>
      <c r="F191" s="105"/>
      <c r="G191" s="106"/>
      <c r="H191" s="237"/>
      <c r="I191" s="146"/>
    </row>
    <row r="192" spans="1:10" s="89" customFormat="1" ht="35.1" customHeight="1" thickBot="1">
      <c r="A192" s="378"/>
      <c r="B192" s="362"/>
      <c r="C192" s="107"/>
      <c r="D192" s="385"/>
      <c r="E192" s="386"/>
      <c r="F192" s="108"/>
      <c r="G192" s="239"/>
      <c r="H192" s="238"/>
      <c r="I192" s="149"/>
    </row>
    <row r="193" spans="1:10" s="89" customFormat="1" ht="35.1" customHeight="1">
      <c r="A193" s="372"/>
      <c r="B193" s="379"/>
      <c r="C193" s="94"/>
      <c r="D193" s="382"/>
      <c r="E193" s="383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77"/>
      <c r="B194" s="380"/>
      <c r="C194" s="97"/>
      <c r="D194" s="357"/>
      <c r="E194" s="358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77"/>
      <c r="B195" s="380"/>
      <c r="C195" s="97"/>
      <c r="D195" s="357"/>
      <c r="E195" s="358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78"/>
      <c r="B196" s="381"/>
      <c r="C196" s="107"/>
      <c r="D196" s="385"/>
      <c r="E196" s="386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72"/>
      <c r="B197" s="379"/>
      <c r="C197" s="94"/>
      <c r="D197" s="382"/>
      <c r="E197" s="383"/>
      <c r="F197" s="93"/>
      <c r="G197" s="95"/>
      <c r="H197" s="152"/>
      <c r="I197" s="145"/>
    </row>
    <row r="198" spans="1:10" s="89" customFormat="1" ht="35.1" customHeight="1">
      <c r="A198" s="377"/>
      <c r="B198" s="380"/>
      <c r="C198" s="97"/>
      <c r="D198" s="357"/>
      <c r="E198" s="358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77"/>
      <c r="B199" s="380"/>
      <c r="C199" s="97"/>
      <c r="D199" s="357"/>
      <c r="E199" s="358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78"/>
      <c r="B200" s="381"/>
      <c r="C200" s="107"/>
      <c r="D200" s="370"/>
      <c r="E200" s="384"/>
      <c r="F200" s="108"/>
      <c r="G200" s="109"/>
      <c r="H200" s="148"/>
      <c r="I200" s="149"/>
    </row>
    <row r="201" spans="1:10" s="89" customFormat="1" ht="35.1" customHeight="1">
      <c r="A201" s="372"/>
      <c r="B201" s="375"/>
      <c r="C201" s="159"/>
      <c r="D201" s="363"/>
      <c r="E201" s="364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73"/>
      <c r="B202" s="361"/>
      <c r="C202" s="160"/>
      <c r="D202" s="357"/>
      <c r="E202" s="358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74"/>
      <c r="B203" s="362"/>
      <c r="C203" s="165"/>
      <c r="D203" s="370"/>
      <c r="E203" s="371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287"/>
      <c r="E204" s="288"/>
      <c r="F204" s="158"/>
      <c r="G204" s="163"/>
      <c r="H204" s="162"/>
      <c r="I204" s="164"/>
      <c r="J204" s="110" t="s">
        <v>117</v>
      </c>
    </row>
  </sheetData>
  <mergeCells count="233"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44:E44"/>
    <mergeCell ref="D53:E53"/>
    <mergeCell ref="D54:E54"/>
    <mergeCell ref="D40:E40"/>
    <mergeCell ref="D48:E48"/>
    <mergeCell ref="D41:E41"/>
    <mergeCell ref="B37:B39"/>
    <mergeCell ref="D47:E47"/>
    <mergeCell ref="D45:E45"/>
    <mergeCell ref="B46:B48"/>
    <mergeCell ref="D52:E52"/>
    <mergeCell ref="F13:H13"/>
    <mergeCell ref="D33:E33"/>
    <mergeCell ref="D34:E34"/>
    <mergeCell ref="D35:E35"/>
    <mergeCell ref="D36:E36"/>
    <mergeCell ref="D13:E13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A37:A48"/>
    <mergeCell ref="D37:E37"/>
    <mergeCell ref="D38:E38"/>
    <mergeCell ref="D39:E39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D201:E201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80:E180"/>
    <mergeCell ref="D184:E184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2015-01-24T08:33:56Z</cp:lastPrinted>
  <dcterms:created xsi:type="dcterms:W3CDTF">2004-12-15T11:55:44Z</dcterms:created>
  <dcterms:modified xsi:type="dcterms:W3CDTF">2015-01-25T09:22:18Z</dcterms:modified>
</cp:coreProperties>
</file>