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H74" i="1" l="1"/>
  <c r="H75" i="1"/>
  <c r="H76" i="1"/>
  <c r="H73" i="1"/>
  <c r="F74" i="1"/>
  <c r="F75" i="1"/>
  <c r="F76" i="1"/>
  <c r="F73" i="1"/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Q31" i="4" s="1"/>
  <c r="F31" i="4"/>
  <c r="P31" i="4"/>
  <c r="S31" i="4"/>
  <c r="T31" i="4"/>
  <c r="C32" i="4"/>
  <c r="F32" i="4"/>
  <c r="Q32" i="4" s="1"/>
  <c r="I32" i="4"/>
  <c r="P32" i="4"/>
  <c r="R32" i="4"/>
  <c r="S32" i="4"/>
  <c r="T32" i="4"/>
  <c r="R31" i="4" l="1"/>
  <c r="U31" i="4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0" i="4" l="1"/>
  <c r="R60" i="4"/>
  <c r="Q53" i="4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P66" i="4"/>
  <c r="P67" i="4"/>
  <c r="O60" i="4" l="1"/>
  <c r="O44" i="4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<sst xmlns="http://schemas.openxmlformats.org/spreadsheetml/2006/main" count="681" uniqueCount="458">
  <si>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</si>
  <si>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</si>
  <si>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</si>
  <si>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</si>
  <si>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</si>
  <si>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</si>
  <si>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</si>
  <si>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</si>
  <si>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</si>
  <si>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</si>
  <si>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</si>
  <si>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</si>
  <si>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</si>
  <si>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</si>
  <si>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</si>
  <si>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</si>
  <si>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</si>
  <si>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</si>
  <si>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</si>
  <si>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</si>
  <si>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</si>
  <si>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</si>
  <si>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</si>
  <si>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</si>
  <si>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</si>
  <si>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</si>
  <si>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</si>
  <si>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</si>
  <si>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</si>
  <si>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</si>
  <si>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</si>
  <si>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</si>
  <si>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</si>
  <si>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</si>
  <si>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</si>
  <si>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</si>
  <si>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</si>
  <si>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</si>
  <si>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</si>
  <si>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</si>
  <si>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</si>
  <si>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</si>
  <si>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</si>
  <si>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</si>
  <si>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</si>
  <si>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</si>
  <si>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</si>
  <si>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</si>
  <si>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</si>
  <si>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</si>
  <si>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</si>
  <si>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</si>
  <si>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</si>
  <si>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</si>
  <si>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</si>
  <si>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</si>
  <si>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</si>
  <si>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</si>
  <si>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</si>
  <si>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</si>
  <si>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</si>
  <si>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</si>
  <si>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</si>
  <si>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</si>
  <si>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</si>
  <si>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</si>
  <si>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</si>
  <si>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</si>
  <si>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</si>
  <si>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</si>
  <si>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</si>
  <si>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</si>
  <si>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</si>
  <si>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</si>
  <si>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</si>
  <si>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</si>
  <si>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</si>
  <si>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</si>
  <si>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</si>
  <si>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</si>
  <si>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</si>
  <si>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</si>
  <si>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</si>
  <si>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</si>
  <si>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</si>
  <si>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</si>
  <si>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</si>
  <si>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</si>
  <si>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</si>
  <si>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</si>
  <si>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</si>
  <si>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</si>
  <si>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</si>
  <si>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</si>
  <si>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</si>
  <si>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</si>
  <si>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</si>
  <si>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</si>
  <si>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</si>
  <si>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</si>
  <si>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</si>
  <si>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</si>
  <si>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</si>
  <si>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</si>
  <si>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</si>
  <si>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</si>
  <si>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</si>
  <si>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</si>
  <si>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</si>
  <si>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</si>
  <si>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</si>
  <si>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</si>
  <si>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</si>
  <si>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</si>
  <si>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</si>
  <si>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</si>
  <si>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</si>
  <si>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</si>
  <si>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</si>
  <si>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</si>
  <si>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</si>
  <si>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</si>
  <si>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</si>
  <si>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</si>
  <si>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</si>
  <si>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</si>
  <si>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</si>
  <si>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</si>
  <si>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</si>
  <si>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</si>
  <si>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</si>
  <si>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</si>
  <si>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</si>
  <si>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</si>
  <si>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</si>
  <si>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</si>
  <si>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</si>
  <si>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</si>
  <si>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</si>
  <si>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</si>
  <si>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</si>
  <si>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</si>
  <si>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</si>
  <si>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</si>
  <si>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</si>
  <si>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</si>
  <si>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</si>
  <si>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</si>
  <si>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</si>
  <si>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</si>
  <si>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</si>
  <si>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</si>
  <si>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</si>
  <si>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</si>
  <si>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</si>
  <si>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</si>
  <si>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</si>
  <si>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</si>
  <si>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</si>
  <si>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</si>
  <si>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</si>
  <si>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</si>
  <si>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</si>
  <si>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</si>
  <si>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</si>
  <si>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</si>
  <si>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</si>
  <si>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</si>
  <si>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</si>
  <si>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</si>
  <si>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</si>
  <si>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</si>
  <si>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</si>
  <si>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</si>
  <si>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</si>
  <si>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</si>
  <si>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</si>
  <si>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</si>
  <si>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</si>
  <si>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</si>
  <si>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</si>
  <si>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</si>
  <si>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</si>
  <si>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</si>
  <si>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</si>
  <si>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</si>
  <si>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</si>
  <si>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</si>
  <si>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</si>
  <si>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</si>
  <si>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</si>
  <si>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</si>
  <si>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</si>
  <si>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</si>
  <si>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</si>
  <si>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</si>
  <si>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</si>
  <si>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</si>
  <si>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</si>
  <si>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</si>
  <si>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</si>
  <si>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</si>
  <si>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</si>
  <si>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</si>
  <si>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</si>
  <si>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</si>
  <si>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</si>
  <si>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</si>
  <si>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</si>
  <si>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</si>
  <si>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</si>
  <si>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</si>
  <si>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</si>
  <si>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</si>
  <si>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</si>
  <si>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</si>
  <si>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</si>
  <si>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</si>
  <si>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</si>
  <si>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</si>
  <si>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</si>
  <si>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</si>
  <si>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</si>
  <si>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</si>
  <si>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</si>
  <si>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</si>
  <si>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</si>
  <si>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９/３　　（土）　　</t>
    <rPh sb="6" eb="7">
      <t>ド</t>
    </rPh>
    <phoneticPr fontId="1"/>
  </si>
  <si>
    <t>９/４　　　（日）</t>
    <rPh sb="7" eb="8">
      <t>ニチ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</si>
  <si>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</si>
  <si>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</si>
  <si>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</si>
  <si>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</si>
  <si>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</si>
  <si>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</si>
  <si>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</si>
  <si>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</si>
  <si>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</si>
  <si>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</si>
  <si>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</si>
  <si>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</si>
  <si>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</si>
  <si>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</si>
  <si>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</si>
  <si>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</si>
  <si>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</si>
  <si>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</si>
  <si>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</si>
  <si>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</si>
  <si>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</si>
  <si>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</si>
  <si>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</si>
  <si>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</si>
  <si>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</si>
  <si>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</si>
  <si>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</si>
  <si>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</si>
  <si>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</si>
  <si>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</si>
  <si>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</si>
  <si>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</si>
  <si>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</si>
  <si>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</si>
  <si>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</si>
  <si>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</si>
  <si>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</si>
  <si>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</si>
  <si>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</si>
  <si>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</si>
  <si>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</si>
  <si>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</si>
  <si>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</si>
  <si>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</si>
  <si>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</si>
  <si>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</si>
  <si>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</si>
  <si>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</si>
  <si>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</si>
  <si>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</si>
  <si>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</si>
  <si>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</si>
  <si>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</si>
  <si>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</si>
  <si>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</si>
  <si>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</si>
  <si>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</si>
  <si>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</si>
  <si>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</si>
  <si>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</si>
  <si>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</si>
  <si>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</si>
  <si>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</si>
  <si>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</si>
  <si>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</si>
  <si>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</si>
  <si>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</si>
  <si>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</si>
  <si>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</si>
  <si>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</si>
  <si>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</si>
  <si>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</si>
  <si>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</si>
  <si>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</si>
  <si>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</si>
  <si>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</si>
  <si>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</si>
  <si>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</si>
  <si>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</si>
  <si>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</si>
  <si>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</si>
  <si>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</si>
  <si>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</si>
  <si>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</si>
  <si>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</si>
  <si>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</si>
  <si>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</si>
  <si>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</si>
  <si>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</si>
  <si>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</si>
  <si>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</si>
  <si>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</si>
  <si>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</si>
  <si>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</si>
  <si>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</si>
  <si>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</si>
  <si>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</si>
  <si>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</si>
  <si>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</si>
  <si>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</si>
  <si>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</si>
  <si>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</si>
  <si>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</si>
  <si>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</si>
  <si>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</si>
  <si>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</si>
  <si>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</si>
  <si>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</si>
  <si>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</si>
  <si>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</si>
  <si>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</si>
  <si>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</si>
  <si>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</si>
  <si>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</si>
  <si>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</si>
  <si>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</si>
  <si>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</si>
  <si>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</si>
  <si>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</si>
  <si>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</si>
  <si>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</si>
  <si>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</si>
  <si>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</si>
  <si>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</si>
  <si>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</si>
  <si>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</si>
  <si>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</si>
  <si>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</si>
  <si>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</si>
  <si>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</si>
  <si>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</si>
  <si>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</si>
  <si>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</si>
  <si>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</si>
  <si>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</si>
  <si>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</si>
  <si>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南稜(6)</t>
    <rPh sb="0" eb="1">
      <t>ナン</t>
    </rPh>
    <rPh sb="1" eb="2">
      <t>リョウ</t>
    </rPh>
    <phoneticPr fontId="1"/>
  </si>
  <si>
    <t>越ヶ谷(1)</t>
    <rPh sb="0" eb="3">
      <t>コシガヤ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</si>
  <si>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</si>
  <si>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</si>
  <si>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</si>
  <si>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</si>
  <si>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</si>
  <si>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</si>
  <si>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</si>
  <si>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</si>
  <si>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</si>
  <si>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</si>
  <si>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</si>
  <si>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</si>
  <si>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</si>
  <si>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</si>
  <si>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</si>
  <si>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</si>
  <si>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</si>
  <si>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</si>
  <si>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</si>
  <si>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</si>
  <si>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</si>
  <si>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</si>
  <si>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</si>
  <si>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</si>
  <si>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</si>
  <si>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</si>
  <si>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</si>
  <si>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</si>
  <si>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</si>
  <si>
    <t>0-1(0-1,0-0)</t>
    <phoneticPr fontId="1"/>
  </si>
  <si>
    <t>0-0(0-0,0-0)</t>
    <phoneticPr fontId="1"/>
  </si>
  <si>
    <t>1-0(0-0,1-0)</t>
    <phoneticPr fontId="1"/>
  </si>
  <si>
    <t>5-0(1-0,4-0)</t>
    <phoneticPr fontId="1"/>
  </si>
  <si>
    <t>1-1(1-1,0-0)</t>
    <phoneticPr fontId="1"/>
  </si>
  <si>
    <t>7-0(3-0,4-0)</t>
    <phoneticPr fontId="1"/>
  </si>
  <si>
    <t>昌　平</t>
    <rPh sb="0" eb="1">
      <t>アキラ</t>
    </rPh>
    <rPh sb="2" eb="3">
      <t>ヒラ</t>
    </rPh>
    <phoneticPr fontId="1"/>
  </si>
  <si>
    <t>大宮南</t>
    <rPh sb="0" eb="2">
      <t>オオミヤ</t>
    </rPh>
    <rPh sb="2" eb="3">
      <t>ミナミ</t>
    </rPh>
    <phoneticPr fontId="1"/>
  </si>
  <si>
    <t>宮　代</t>
    <rPh sb="0" eb="1">
      <t>ミヤ</t>
    </rPh>
    <rPh sb="2" eb="3">
      <t>ダイ</t>
    </rPh>
    <phoneticPr fontId="1"/>
  </si>
  <si>
    <t>明の星</t>
    <rPh sb="0" eb="1">
      <t>アケ</t>
    </rPh>
    <rPh sb="2" eb="3">
      <t>ホシ</t>
    </rPh>
    <phoneticPr fontId="1"/>
  </si>
  <si>
    <t>浦和一女</t>
    <rPh sb="0" eb="2">
      <t>ウラワ</t>
    </rPh>
    <rPh sb="2" eb="4">
      <t>イチジョ</t>
    </rPh>
    <phoneticPr fontId="1"/>
  </si>
  <si>
    <t>松山女子</t>
    <rPh sb="0" eb="2">
      <t>マツヤマ</t>
    </rPh>
    <rPh sb="2" eb="4">
      <t>ジョシ</t>
    </rPh>
    <phoneticPr fontId="1"/>
  </si>
  <si>
    <t>川越南</t>
    <rPh sb="0" eb="2">
      <t>カワゴエ</t>
    </rPh>
    <rPh sb="2" eb="3">
      <t>ミナミ</t>
    </rPh>
    <phoneticPr fontId="1"/>
  </si>
  <si>
    <t>埼玉栄</t>
    <rPh sb="0" eb="2">
      <t>サイタマ</t>
    </rPh>
    <rPh sb="2" eb="3">
      <t>サカエ</t>
    </rPh>
    <phoneticPr fontId="1"/>
  </si>
  <si>
    <t>本　庄</t>
    <rPh sb="0" eb="1">
      <t>ホン</t>
    </rPh>
    <rPh sb="2" eb="3">
      <t>ショウ</t>
    </rPh>
    <phoneticPr fontId="1"/>
  </si>
  <si>
    <t>和光国際</t>
    <rPh sb="0" eb="2">
      <t>ワコウ</t>
    </rPh>
    <rPh sb="2" eb="4">
      <t>コクサイ</t>
    </rPh>
    <phoneticPr fontId="1"/>
  </si>
  <si>
    <t>秋草学園</t>
    <rPh sb="0" eb="2">
      <t>アキクサ</t>
    </rPh>
    <rPh sb="2" eb="4">
      <t>ガクエン</t>
    </rPh>
    <phoneticPr fontId="1"/>
  </si>
  <si>
    <t>熊谷女子</t>
    <rPh sb="0" eb="2">
      <t>クマガヤ</t>
    </rPh>
    <rPh sb="2" eb="4">
      <t>ジョシ</t>
    </rPh>
    <phoneticPr fontId="1"/>
  </si>
  <si>
    <t>大宮武蔵野</t>
    <rPh sb="0" eb="2">
      <t>オオミヤ</t>
    </rPh>
    <rPh sb="2" eb="5">
      <t>ムサシノ</t>
    </rPh>
    <phoneticPr fontId="1"/>
  </si>
  <si>
    <t>市立浦和</t>
    <rPh sb="0" eb="2">
      <t>イチリツ</t>
    </rPh>
    <rPh sb="2" eb="4">
      <t>ウラワ</t>
    </rPh>
    <phoneticPr fontId="1"/>
  </si>
  <si>
    <t>明の星</t>
    <rPh sb="0" eb="1">
      <t>アケ</t>
    </rPh>
    <rPh sb="2" eb="3">
      <t>ホシ</t>
    </rPh>
    <phoneticPr fontId="1"/>
  </si>
  <si>
    <t>和光国際(4)</t>
    <rPh sb="0" eb="2">
      <t>ワコウ</t>
    </rPh>
    <rPh sb="2" eb="4">
      <t>コクサイ</t>
    </rPh>
    <phoneticPr fontId="1"/>
  </si>
  <si>
    <t>大宮南(2)</t>
    <rPh sb="0" eb="2">
      <t>オオミヤ</t>
    </rPh>
    <rPh sb="2" eb="3">
      <t>ミナミ</t>
    </rPh>
    <phoneticPr fontId="1"/>
  </si>
  <si>
    <t>秋草学園(4)</t>
    <rPh sb="0" eb="1">
      <t>アキ</t>
    </rPh>
    <rPh sb="1" eb="2">
      <t>クサ</t>
    </rPh>
    <rPh sb="2" eb="4">
      <t>ガクエン</t>
    </rPh>
    <phoneticPr fontId="1"/>
  </si>
  <si>
    <t>埼玉栄(4)</t>
    <rPh sb="0" eb="2">
      <t>サイタマ</t>
    </rPh>
    <rPh sb="2" eb="3">
      <t>サカエ</t>
    </rPh>
    <phoneticPr fontId="1"/>
  </si>
  <si>
    <t>川越南(4)</t>
    <rPh sb="0" eb="2">
      <t>カワゴエ</t>
    </rPh>
    <rPh sb="2" eb="3">
      <t>ミナミ</t>
    </rPh>
    <phoneticPr fontId="1"/>
  </si>
  <si>
    <t>大宮武蔵野(4)</t>
    <rPh sb="0" eb="2">
      <t>オオミヤ</t>
    </rPh>
    <rPh sb="2" eb="5">
      <t>ムサシノ</t>
    </rPh>
    <phoneticPr fontId="1"/>
  </si>
  <si>
    <t>昌平(6)</t>
    <rPh sb="0" eb="2">
      <t>ショウヘイ</t>
    </rPh>
    <phoneticPr fontId="1"/>
  </si>
  <si>
    <t>市立浦和(7)</t>
    <rPh sb="0" eb="2">
      <t>イチリツ</t>
    </rPh>
    <rPh sb="2" eb="4">
      <t>ウラワ</t>
    </rPh>
    <phoneticPr fontId="1"/>
  </si>
  <si>
    <t>８/３１　　　（水）</t>
    <rPh sb="7" eb="8">
      <t>ド</t>
    </rPh>
    <rPh sb="8" eb="9">
      <t>スイ</t>
    </rPh>
    <phoneticPr fontId="1"/>
  </si>
  <si>
    <t>鴻巣上谷G</t>
    <rPh sb="0" eb="2">
      <t>コウノス</t>
    </rPh>
    <rPh sb="2" eb="3">
      <t>カミ</t>
    </rPh>
    <rPh sb="3" eb="4">
      <t>タニ</t>
    </rPh>
    <phoneticPr fontId="1"/>
  </si>
  <si>
    <t>さいたま市三浦G</t>
    <rPh sb="4" eb="5">
      <t>シ</t>
    </rPh>
    <rPh sb="5" eb="7">
      <t>ミウラ</t>
    </rPh>
    <phoneticPr fontId="1"/>
  </si>
  <si>
    <t>朝霞中央公園</t>
    <rPh sb="0" eb="2">
      <t>アサカ</t>
    </rPh>
    <rPh sb="2" eb="4">
      <t>チュウオウ</t>
    </rPh>
    <rPh sb="4" eb="6">
      <t>コウエン</t>
    </rPh>
    <phoneticPr fontId="1"/>
  </si>
  <si>
    <t>駒場サブG</t>
    <rPh sb="0" eb="2">
      <t>コマバ</t>
    </rPh>
    <phoneticPr fontId="1"/>
  </si>
  <si>
    <t>⑤</t>
    <phoneticPr fontId="1"/>
  </si>
  <si>
    <t>９：３０ ～ １０：５０</t>
    <phoneticPr fontId="1"/>
  </si>
  <si>
    <t>１１：１０ ～ １２：３０</t>
    <phoneticPr fontId="1"/>
  </si>
  <si>
    <t>１２：５０ ～ １４：１０</t>
    <phoneticPr fontId="1"/>
  </si>
  <si>
    <t>大会派遣</t>
    <rPh sb="0" eb="2">
      <t>タイカイ</t>
    </rPh>
    <rPh sb="2" eb="4">
      <t>ハケン</t>
    </rPh>
    <phoneticPr fontId="1"/>
  </si>
  <si>
    <t>5-0(3-0,2-0)</t>
    <phoneticPr fontId="1"/>
  </si>
  <si>
    <t>4-1(2-0,2-1)</t>
    <phoneticPr fontId="1"/>
  </si>
  <si>
    <t>3-0(2-0,1-0)</t>
    <phoneticPr fontId="1"/>
  </si>
  <si>
    <t>0-0(0-0,0-0
延長0-0,0-0)
PK4-3</t>
    <rPh sb="12" eb="14">
      <t>エンチョウ</t>
    </rPh>
    <phoneticPr fontId="1"/>
  </si>
  <si>
    <t>1-0(0-0,0-0
延長1-0,0-0)</t>
    <rPh sb="12" eb="14">
      <t>エンチョウ</t>
    </rPh>
    <phoneticPr fontId="1"/>
  </si>
  <si>
    <t>10-0(8-0,2-0)</t>
    <phoneticPr fontId="1"/>
  </si>
  <si>
    <t>1-4(0-1,1-3)</t>
    <phoneticPr fontId="1"/>
  </si>
  <si>
    <t>9/1(木)</t>
    <rPh sb="3" eb="4">
      <t>モク</t>
    </rPh>
    <phoneticPr fontId="1"/>
  </si>
  <si>
    <t>大間木G</t>
    <rPh sb="0" eb="3">
      <t>オオマギ</t>
    </rPh>
    <phoneticPr fontId="1"/>
  </si>
  <si>
    <t>１５：００ ～ １６：２０</t>
    <phoneticPr fontId="1"/>
  </si>
  <si>
    <t>１３：００ ～ １４：２０</t>
    <phoneticPr fontId="1"/>
  </si>
  <si>
    <t>１５：００ ～ １６：２０</t>
    <phoneticPr fontId="1"/>
  </si>
  <si>
    <t>延長</t>
    <rPh sb="0" eb="2">
      <t>エンチョウ</t>
    </rPh>
    <phoneticPr fontId="1"/>
  </si>
  <si>
    <t>PK4-3</t>
    <phoneticPr fontId="1"/>
  </si>
  <si>
    <t>3-0(2-0,1-0)</t>
    <phoneticPr fontId="1"/>
  </si>
  <si>
    <t>8-0(3-0,5-0)</t>
    <phoneticPr fontId="1"/>
  </si>
  <si>
    <t>1-0(0-0,1-0)</t>
    <phoneticPr fontId="1"/>
  </si>
  <si>
    <t>5-0(4-0,1-0)</t>
    <phoneticPr fontId="1"/>
  </si>
  <si>
    <t>6-0(4-0,2-0)</t>
    <phoneticPr fontId="1"/>
  </si>
  <si>
    <t>0-6(0-3,0-3)</t>
    <phoneticPr fontId="1"/>
  </si>
  <si>
    <t>1-8(1-3,0-5)</t>
    <phoneticPr fontId="1"/>
  </si>
  <si>
    <t>2-8(2-5,0-3)</t>
    <phoneticPr fontId="1"/>
  </si>
  <si>
    <t>0-8(0-3,0-5)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</si>
</sst>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8"/>
      <color theme="2" tint="-0.249977111117893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6" fillId="0" borderId="4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  <xf numFmtId="0" fontId="16" fillId="0" borderId="3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2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2" fillId="0" borderId="124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117" xfId="0" applyFont="1" applyBorder="1" applyAlignment="1">
      <alignment vertical="center" shrinkToFit="1"/>
    </xf>
    <xf numFmtId="0" fontId="4" fillId="0" borderId="120" xfId="0" applyFont="1" applyBorder="1" applyAlignment="1">
      <alignment vertical="center" shrinkToFit="1"/>
    </xf>
    <xf numFmtId="0" fontId="2" fillId="0" borderId="12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 shrinkToFit="1"/>
    </xf>
    <xf numFmtId="0" fontId="2" fillId="0" borderId="122" xfId="0" applyFont="1" applyBorder="1" applyAlignment="1">
      <alignment horizontal="center" vertical="center" shrinkToFit="1"/>
    </xf>
    <xf numFmtId="0" fontId="2" fillId="0" borderId="11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125" xfId="0" applyBorder="1">
      <alignment vertical="center"/>
    </xf>
    <xf numFmtId="0" fontId="0" fillId="0" borderId="126" xfId="0" applyBorder="1">
      <alignment vertical="center"/>
    </xf>
    <xf numFmtId="0" fontId="0" fillId="0" borderId="74" xfId="0" applyBorder="1">
      <alignment vertical="center"/>
    </xf>
    <xf numFmtId="0" fontId="0" fillId="0" borderId="127" xfId="0" applyBorder="1">
      <alignment vertical="center"/>
    </xf>
    <xf numFmtId="0" fontId="0" fillId="0" borderId="128" xfId="0" applyBorder="1">
      <alignment vertical="center"/>
    </xf>
    <xf numFmtId="0" fontId="0" fillId="0" borderId="129" xfId="0" applyBorder="1">
      <alignment vertical="center"/>
    </xf>
    <xf numFmtId="0" fontId="0" fillId="0" borderId="130" xfId="0" applyBorder="1">
      <alignment vertical="center"/>
    </xf>
    <xf numFmtId="0" fontId="0" fillId="0" borderId="125" xfId="0" applyBorder="1" applyAlignment="1">
      <alignment horizontal="center" vertical="center"/>
    </xf>
    <xf numFmtId="56" fontId="5" fillId="0" borderId="14" xfId="0" quotePrefix="1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0" fillId="0" borderId="131" xfId="0" applyBorder="1">
      <alignment vertical="center"/>
    </xf>
    <xf numFmtId="0" fontId="0" fillId="0" borderId="132" xfId="0" applyBorder="1">
      <alignment vertical="center"/>
    </xf>
    <xf numFmtId="0" fontId="0" fillId="0" borderId="133" xfId="0" applyBorder="1">
      <alignment vertical="center"/>
    </xf>
    <xf numFmtId="0" fontId="0" fillId="0" borderId="134" xfId="0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 textRotation="255"/>
    </xf>
    <xf numFmtId="0" fontId="20" fillId="0" borderId="25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47626</xdr:colOff>
      <xdr:row>86</xdr:row>
      <xdr:rowOff>165100</xdr:rowOff>
    </xdr:from>
    <xdr:to>
      <xdr:col>9</xdr:col>
      <xdr:colOff>901701</xdr:colOff>
      <xdr:row>98</xdr:row>
      <xdr:rowOff>155575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22628225"/>
          <a:ext cx="8902700" cy="208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158750</xdr:rowOff>
    </xdr:from>
    <xdr:to>
      <xdr:col>9</xdr:col>
      <xdr:colOff>793750</xdr:colOff>
      <xdr:row>53</xdr:row>
      <xdr:rowOff>238126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3250"/>
          <a:ext cx="8842375" cy="3381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08"/>
  <sheetViews>
    <sheetView showGridLines="0" tabSelected="1" topLeftCell="A64" zoomScaleNormal="100" workbookViewId="0">
      <selection activeCell="G73" sqref="G7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46" width="2.625" customWidth="1"/>
  </cols>
  <sheetData>
    <row r="1" spans="1:13" ht="17.25">
      <c r="A1" s="368" t="s">
        <v>139</v>
      </c>
      <c r="B1" s="368"/>
      <c r="C1" s="368"/>
      <c r="D1" s="368"/>
      <c r="E1" s="368"/>
      <c r="F1" s="368"/>
      <c r="G1" s="368"/>
      <c r="H1" s="368"/>
      <c r="I1" s="368"/>
      <c r="J1" s="22"/>
      <c r="K1" s="22"/>
      <c r="L1" s="22"/>
      <c r="M1" s="22"/>
    </row>
    <row r="2" spans="1:13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3" ht="18" customHeight="1" thickBot="1">
      <c r="A3" s="13" t="s">
        <v>35</v>
      </c>
      <c r="B3" s="336" t="s">
        <v>36</v>
      </c>
      <c r="C3" s="369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13" ht="20.25" customHeight="1">
      <c r="A4" s="172" t="s">
        <v>289</v>
      </c>
      <c r="B4" s="324" t="s">
        <v>353</v>
      </c>
      <c r="C4" s="370"/>
      <c r="D4" s="159" t="s">
        <v>365</v>
      </c>
      <c r="E4" s="150" t="s">
        <v>292</v>
      </c>
      <c r="F4" s="150" t="s">
        <v>421</v>
      </c>
      <c r="G4" s="150" t="s">
        <v>294</v>
      </c>
      <c r="H4" s="150" t="s">
        <v>367</v>
      </c>
      <c r="I4" s="187" t="s">
        <v>369</v>
      </c>
    </row>
    <row r="5" spans="1:13" ht="20.25" customHeight="1">
      <c r="A5" s="186" t="s">
        <v>417</v>
      </c>
      <c r="B5" s="330" t="s">
        <v>419</v>
      </c>
      <c r="C5" s="366"/>
      <c r="D5" s="158" t="s">
        <v>354</v>
      </c>
      <c r="E5" s="151" t="s">
        <v>420</v>
      </c>
      <c r="F5" s="151" t="s">
        <v>422</v>
      </c>
      <c r="G5" s="151" t="s">
        <v>423</v>
      </c>
      <c r="H5" s="151" t="s">
        <v>368</v>
      </c>
      <c r="I5" s="188" t="s">
        <v>370</v>
      </c>
    </row>
    <row r="6" spans="1:13" ht="20.25" customHeight="1">
      <c r="A6" s="186" t="s">
        <v>418</v>
      </c>
      <c r="B6" s="330" t="s">
        <v>290</v>
      </c>
      <c r="C6" s="366"/>
      <c r="D6" s="158" t="s">
        <v>291</v>
      </c>
      <c r="E6" s="151" t="s">
        <v>366</v>
      </c>
      <c r="F6" s="151" t="s">
        <v>293</v>
      </c>
      <c r="G6" s="151" t="s">
        <v>295</v>
      </c>
      <c r="H6" s="151" t="s">
        <v>355</v>
      </c>
      <c r="I6" s="188" t="s">
        <v>424</v>
      </c>
    </row>
    <row r="7" spans="1:13" ht="20.25" customHeight="1" thickBot="1">
      <c r="A7" s="184" t="s">
        <v>130</v>
      </c>
      <c r="B7" s="364" t="s">
        <v>130</v>
      </c>
      <c r="C7" s="365" t="e">
        <v>#N/A</v>
      </c>
      <c r="D7" s="185"/>
      <c r="E7" s="190"/>
      <c r="F7" s="190"/>
      <c r="G7" s="190"/>
      <c r="H7" s="191" t="s">
        <v>296</v>
      </c>
      <c r="I7" s="189" t="s">
        <v>356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8" t="s">
        <v>48</v>
      </c>
      <c r="B9" s="9" t="s">
        <v>47</v>
      </c>
      <c r="C9" s="10" t="s">
        <v>37</v>
      </c>
      <c r="D9" s="336" t="s">
        <v>46</v>
      </c>
      <c r="E9" s="349"/>
      <c r="F9" s="348" t="s">
        <v>45</v>
      </c>
      <c r="G9" s="349"/>
      <c r="H9" s="337"/>
      <c r="I9" s="8" t="s">
        <v>11</v>
      </c>
      <c r="J9" s="56"/>
      <c r="K9" s="1"/>
    </row>
    <row r="10" spans="1:13" ht="18.600000000000001" customHeight="1">
      <c r="A10" s="341" t="s">
        <v>219</v>
      </c>
      <c r="B10" s="323" t="s">
        <v>220</v>
      </c>
      <c r="C10" s="210" t="s">
        <v>184</v>
      </c>
      <c r="D10" s="362" t="s">
        <v>185</v>
      </c>
      <c r="E10" s="363"/>
      <c r="F10" s="228" t="s">
        <v>218</v>
      </c>
      <c r="G10" s="72" t="s">
        <v>280</v>
      </c>
      <c r="H10" s="245" t="s">
        <v>186</v>
      </c>
      <c r="I10" s="58" t="s">
        <v>187</v>
      </c>
      <c r="J10" s="56"/>
    </row>
    <row r="11" spans="1:13" ht="18.600000000000001" customHeight="1">
      <c r="A11" s="342"/>
      <c r="B11" s="320"/>
      <c r="C11" s="244" t="s">
        <v>188</v>
      </c>
      <c r="D11" s="358" t="s">
        <v>189</v>
      </c>
      <c r="E11" s="361"/>
      <c r="F11" s="60" t="s">
        <v>193</v>
      </c>
      <c r="G11" s="73" t="s">
        <v>281</v>
      </c>
      <c r="H11" s="59" t="s">
        <v>190</v>
      </c>
      <c r="I11" s="61" t="s">
        <v>186</v>
      </c>
      <c r="J11" s="56"/>
    </row>
    <row r="12" spans="1:13" ht="18.600000000000001" customHeight="1" thickBot="1">
      <c r="A12" s="342"/>
      <c r="B12" s="335"/>
      <c r="C12" s="208" t="s">
        <v>191</v>
      </c>
      <c r="D12" s="353" t="s">
        <v>192</v>
      </c>
      <c r="E12" s="354"/>
      <c r="F12" s="69" t="s">
        <v>128</v>
      </c>
      <c r="G12" s="77" t="s">
        <v>282</v>
      </c>
      <c r="H12" s="246" t="s">
        <v>187</v>
      </c>
      <c r="I12" s="231" t="s">
        <v>193</v>
      </c>
      <c r="J12" s="56"/>
    </row>
    <row r="13" spans="1:13" ht="18.600000000000001" customHeight="1" thickTop="1">
      <c r="A13" s="342"/>
      <c r="B13" s="339" t="s">
        <v>13</v>
      </c>
      <c r="C13" s="201" t="s">
        <v>184</v>
      </c>
      <c r="D13" s="356" t="s">
        <v>194</v>
      </c>
      <c r="E13" s="357"/>
      <c r="F13" s="247" t="s">
        <v>199</v>
      </c>
      <c r="G13" s="75" t="s">
        <v>286</v>
      </c>
      <c r="H13" s="64" t="s">
        <v>195</v>
      </c>
      <c r="I13" s="65" t="s">
        <v>196</v>
      </c>
      <c r="J13" s="56"/>
    </row>
    <row r="14" spans="1:13" ht="18.600000000000001" customHeight="1">
      <c r="A14" s="342"/>
      <c r="B14" s="320"/>
      <c r="C14" s="206" t="s">
        <v>188</v>
      </c>
      <c r="D14" s="340" t="s">
        <v>197</v>
      </c>
      <c r="E14" s="372"/>
      <c r="F14" s="67" t="s">
        <v>201</v>
      </c>
      <c r="G14" s="76" t="s">
        <v>287</v>
      </c>
      <c r="H14" s="66" t="s">
        <v>198</v>
      </c>
      <c r="I14" s="232" t="s">
        <v>199</v>
      </c>
      <c r="J14" s="56"/>
    </row>
    <row r="15" spans="1:13" ht="18.600000000000001" customHeight="1" thickBot="1">
      <c r="A15" s="342"/>
      <c r="B15" s="321"/>
      <c r="C15" s="202" t="s">
        <v>191</v>
      </c>
      <c r="D15" s="351" t="s">
        <v>200</v>
      </c>
      <c r="E15" s="373"/>
      <c r="F15" s="62" t="s">
        <v>196</v>
      </c>
      <c r="G15" s="74" t="s">
        <v>288</v>
      </c>
      <c r="H15" s="248" t="s">
        <v>129</v>
      </c>
      <c r="I15" s="63" t="s">
        <v>201</v>
      </c>
      <c r="J15" s="56"/>
    </row>
    <row r="16" spans="1:13" ht="18.600000000000001" customHeight="1" thickTop="1">
      <c r="A16" s="342"/>
      <c r="B16" s="339" t="s">
        <v>221</v>
      </c>
      <c r="C16" s="206" t="s">
        <v>184</v>
      </c>
      <c r="D16" s="340" t="s">
        <v>194</v>
      </c>
      <c r="E16" s="372"/>
      <c r="F16" s="249" t="s">
        <v>205</v>
      </c>
      <c r="G16" s="76" t="s">
        <v>283</v>
      </c>
      <c r="H16" s="66" t="s">
        <v>202</v>
      </c>
      <c r="I16" s="232" t="s">
        <v>203</v>
      </c>
      <c r="J16" s="56"/>
    </row>
    <row r="17" spans="1:10" ht="18.600000000000001" customHeight="1">
      <c r="A17" s="342"/>
      <c r="B17" s="320"/>
      <c r="C17" s="208" t="s">
        <v>188</v>
      </c>
      <c r="D17" s="353" t="s">
        <v>197</v>
      </c>
      <c r="E17" s="354"/>
      <c r="F17" s="250" t="s">
        <v>207</v>
      </c>
      <c r="G17" s="234" t="s">
        <v>284</v>
      </c>
      <c r="H17" s="235" t="s">
        <v>204</v>
      </c>
      <c r="I17" s="231" t="s">
        <v>205</v>
      </c>
      <c r="J17" s="56"/>
    </row>
    <row r="18" spans="1:10" ht="18.600000000000001" customHeight="1" thickBot="1">
      <c r="A18" s="343"/>
      <c r="B18" s="321"/>
      <c r="C18" s="207" t="s">
        <v>191</v>
      </c>
      <c r="D18" s="350" t="s">
        <v>200</v>
      </c>
      <c r="E18" s="371"/>
      <c r="F18" s="251" t="s">
        <v>203</v>
      </c>
      <c r="G18" s="78" t="s">
        <v>285</v>
      </c>
      <c r="H18" s="71" t="s">
        <v>206</v>
      </c>
      <c r="I18" s="68" t="s">
        <v>207</v>
      </c>
      <c r="J18" s="56"/>
    </row>
    <row r="19" spans="1:10" ht="18.600000000000001" customHeight="1">
      <c r="A19" s="344" t="s">
        <v>346</v>
      </c>
      <c r="B19" s="320" t="s">
        <v>222</v>
      </c>
      <c r="C19" s="242" t="s">
        <v>184</v>
      </c>
      <c r="D19" s="340" t="s">
        <v>194</v>
      </c>
      <c r="E19" s="328"/>
      <c r="F19" s="249" t="s">
        <v>129</v>
      </c>
      <c r="G19" s="76" t="s">
        <v>347</v>
      </c>
      <c r="H19" s="66" t="s">
        <v>208</v>
      </c>
      <c r="I19" s="232" t="s">
        <v>199</v>
      </c>
      <c r="J19" s="56"/>
    </row>
    <row r="20" spans="1:10" ht="18.600000000000001" customHeight="1">
      <c r="A20" s="342"/>
      <c r="B20" s="320"/>
      <c r="C20" s="244" t="s">
        <v>188</v>
      </c>
      <c r="D20" s="359" t="s">
        <v>197</v>
      </c>
      <c r="E20" s="360"/>
      <c r="F20" s="250" t="s">
        <v>216</v>
      </c>
      <c r="G20" s="234" t="s">
        <v>348</v>
      </c>
      <c r="H20" s="235" t="s">
        <v>190</v>
      </c>
      <c r="I20" s="231" t="s">
        <v>129</v>
      </c>
      <c r="J20" s="56"/>
    </row>
    <row r="21" spans="1:10" ht="18.600000000000001" customHeight="1" thickBot="1">
      <c r="A21" s="342"/>
      <c r="B21" s="320"/>
      <c r="C21" s="243" t="s">
        <v>191</v>
      </c>
      <c r="D21" s="351" t="s">
        <v>200</v>
      </c>
      <c r="E21" s="352"/>
      <c r="F21" s="62" t="s">
        <v>218</v>
      </c>
      <c r="G21" s="74" t="s">
        <v>349</v>
      </c>
      <c r="H21" s="248" t="s">
        <v>199</v>
      </c>
      <c r="I21" s="63" t="s">
        <v>190</v>
      </c>
      <c r="J21" s="56"/>
    </row>
    <row r="22" spans="1:10" ht="18.600000000000001" customHeight="1" thickTop="1">
      <c r="A22" s="342"/>
      <c r="B22" s="345" t="s">
        <v>221</v>
      </c>
      <c r="C22" s="206" t="s">
        <v>184</v>
      </c>
      <c r="D22" s="340" t="s">
        <v>194</v>
      </c>
      <c r="E22" s="328"/>
      <c r="F22" s="249" t="s">
        <v>127</v>
      </c>
      <c r="G22" s="76" t="s">
        <v>350</v>
      </c>
      <c r="H22" s="66" t="s">
        <v>206</v>
      </c>
      <c r="I22" s="232" t="s">
        <v>209</v>
      </c>
      <c r="J22" s="56"/>
    </row>
    <row r="23" spans="1:10" ht="18.600000000000001" customHeight="1">
      <c r="A23" s="342"/>
      <c r="B23" s="346"/>
      <c r="C23" s="208" t="s">
        <v>188</v>
      </c>
      <c r="D23" s="353" t="s">
        <v>197</v>
      </c>
      <c r="E23" s="355"/>
      <c r="F23" s="250" t="s">
        <v>195</v>
      </c>
      <c r="G23" s="234" t="s">
        <v>351</v>
      </c>
      <c r="H23" s="235" t="s">
        <v>186</v>
      </c>
      <c r="I23" s="231" t="s">
        <v>206</v>
      </c>
      <c r="J23" s="56"/>
    </row>
    <row r="24" spans="1:10" ht="18.600000000000001" customHeight="1" thickBot="1">
      <c r="A24" s="343"/>
      <c r="B24" s="347"/>
      <c r="C24" s="207" t="s">
        <v>191</v>
      </c>
      <c r="D24" s="350" t="s">
        <v>200</v>
      </c>
      <c r="E24" s="326"/>
      <c r="F24" s="230" t="s">
        <v>196</v>
      </c>
      <c r="G24" s="78" t="s">
        <v>352</v>
      </c>
      <c r="H24" s="261" t="s">
        <v>209</v>
      </c>
      <c r="I24" s="68" t="s">
        <v>186</v>
      </c>
      <c r="J24" s="56"/>
    </row>
    <row r="25" spans="1:10" ht="18.600000000000001" customHeight="1">
      <c r="A25" s="322" t="s">
        <v>223</v>
      </c>
      <c r="B25" s="323" t="s">
        <v>21</v>
      </c>
      <c r="C25" s="14" t="s">
        <v>210</v>
      </c>
      <c r="D25" s="359" t="s">
        <v>194</v>
      </c>
      <c r="E25" s="360"/>
      <c r="F25" s="233" t="s">
        <v>196</v>
      </c>
      <c r="G25" s="234" t="s">
        <v>357</v>
      </c>
      <c r="H25" s="235" t="s">
        <v>208</v>
      </c>
      <c r="I25" s="236" t="s">
        <v>186</v>
      </c>
      <c r="J25" s="56"/>
    </row>
    <row r="26" spans="1:10" ht="18.600000000000001" customHeight="1">
      <c r="A26" s="318"/>
      <c r="B26" s="320"/>
      <c r="C26" s="199" t="s">
        <v>211</v>
      </c>
      <c r="D26" s="358" t="s">
        <v>197</v>
      </c>
      <c r="E26" s="330"/>
      <c r="F26" s="60" t="s">
        <v>201</v>
      </c>
      <c r="G26" s="73" t="s">
        <v>358</v>
      </c>
      <c r="H26" s="59" t="s">
        <v>212</v>
      </c>
      <c r="I26" s="61" t="s">
        <v>196</v>
      </c>
      <c r="J26" s="56"/>
    </row>
    <row r="27" spans="1:10" ht="18.600000000000001" customHeight="1" thickBot="1">
      <c r="A27" s="318"/>
      <c r="B27" s="320"/>
      <c r="C27" s="202" t="s">
        <v>213</v>
      </c>
      <c r="D27" s="351" t="s">
        <v>200</v>
      </c>
      <c r="E27" s="352"/>
      <c r="F27" s="62" t="s">
        <v>199</v>
      </c>
      <c r="G27" s="74" t="s">
        <v>359</v>
      </c>
      <c r="H27" s="70" t="s">
        <v>186</v>
      </c>
      <c r="I27" s="63" t="s">
        <v>201</v>
      </c>
      <c r="J27" s="56"/>
    </row>
    <row r="28" spans="1:10" ht="18.600000000000001" customHeight="1" thickTop="1">
      <c r="A28" s="318"/>
      <c r="B28" s="339" t="s">
        <v>224</v>
      </c>
      <c r="C28" s="206" t="s">
        <v>210</v>
      </c>
      <c r="D28" s="340" t="s">
        <v>194</v>
      </c>
      <c r="E28" s="328"/>
      <c r="F28" s="67" t="s">
        <v>128</v>
      </c>
      <c r="G28" s="76" t="s">
        <v>360</v>
      </c>
      <c r="H28" s="263" t="s">
        <v>126</v>
      </c>
      <c r="I28" s="232" t="s">
        <v>129</v>
      </c>
      <c r="J28" s="56"/>
    </row>
    <row r="29" spans="1:10" ht="18.600000000000001" customHeight="1">
      <c r="A29" s="318"/>
      <c r="B29" s="320"/>
      <c r="C29" s="14">
        <v>0</v>
      </c>
      <c r="D29" s="353" t="s">
        <v>197</v>
      </c>
      <c r="E29" s="355"/>
      <c r="F29" s="69" t="s">
        <v>214</v>
      </c>
      <c r="G29" s="77" t="s">
        <v>361</v>
      </c>
      <c r="H29" s="229" t="s">
        <v>204</v>
      </c>
      <c r="I29" s="231" t="s">
        <v>128</v>
      </c>
      <c r="J29" s="56"/>
    </row>
    <row r="30" spans="1:10" ht="18.600000000000001" customHeight="1" thickBot="1">
      <c r="A30" s="318"/>
      <c r="B30" s="335"/>
      <c r="C30" s="202" t="s">
        <v>213</v>
      </c>
      <c r="D30" s="351" t="s">
        <v>200</v>
      </c>
      <c r="E30" s="352"/>
      <c r="F30" s="62" t="s">
        <v>129</v>
      </c>
      <c r="G30" s="74" t="s">
        <v>361</v>
      </c>
      <c r="H30" s="70" t="s">
        <v>209</v>
      </c>
      <c r="I30" s="63" t="s">
        <v>214</v>
      </c>
      <c r="J30" s="56"/>
    </row>
    <row r="31" spans="1:10" ht="18.600000000000001" customHeight="1" thickTop="1">
      <c r="A31" s="318"/>
      <c r="B31" s="339" t="s">
        <v>225</v>
      </c>
      <c r="C31" s="206" t="s">
        <v>210</v>
      </c>
      <c r="D31" s="340" t="s">
        <v>194</v>
      </c>
      <c r="E31" s="328"/>
      <c r="F31" s="249" t="s">
        <v>203</v>
      </c>
      <c r="G31" s="76" t="s">
        <v>362</v>
      </c>
      <c r="H31" s="66" t="s">
        <v>127</v>
      </c>
      <c r="I31" s="232" t="s">
        <v>215</v>
      </c>
      <c r="J31" s="56"/>
    </row>
    <row r="32" spans="1:10" ht="18.600000000000001" customHeight="1">
      <c r="A32" s="318"/>
      <c r="B32" s="320"/>
      <c r="C32" s="206" t="s">
        <v>211</v>
      </c>
      <c r="D32" s="340" t="s">
        <v>197</v>
      </c>
      <c r="E32" s="328"/>
      <c r="F32" s="262" t="s">
        <v>217</v>
      </c>
      <c r="G32" s="73" t="s">
        <v>363</v>
      </c>
      <c r="H32" s="59" t="s">
        <v>202</v>
      </c>
      <c r="I32" s="61" t="s">
        <v>127</v>
      </c>
      <c r="J32" s="56"/>
    </row>
    <row r="33" spans="1:11" ht="18.600000000000001" customHeight="1" thickBot="1">
      <c r="A33" s="319"/>
      <c r="B33" s="321"/>
      <c r="C33" s="207" t="s">
        <v>213</v>
      </c>
      <c r="D33" s="350" t="s">
        <v>200</v>
      </c>
      <c r="E33" s="326"/>
      <c r="F33" s="251" t="s">
        <v>218</v>
      </c>
      <c r="G33" s="78" t="s">
        <v>364</v>
      </c>
      <c r="H33" s="71" t="s">
        <v>195</v>
      </c>
      <c r="I33" s="68" t="s">
        <v>202</v>
      </c>
      <c r="J33" s="57"/>
    </row>
    <row r="34" spans="1:11" ht="18.600000000000001" customHeight="1">
      <c r="A34" s="334" t="s">
        <v>226</v>
      </c>
      <c r="B34" s="323" t="s">
        <v>21</v>
      </c>
      <c r="C34" s="206" t="s">
        <v>210</v>
      </c>
      <c r="D34" s="340" t="s">
        <v>194</v>
      </c>
      <c r="E34" s="328"/>
      <c r="F34" s="67" t="s">
        <v>216</v>
      </c>
      <c r="G34" s="76" t="s">
        <v>396</v>
      </c>
      <c r="H34" s="263" t="s">
        <v>193</v>
      </c>
      <c r="I34" s="232" t="s">
        <v>126</v>
      </c>
      <c r="J34" s="56"/>
    </row>
    <row r="35" spans="1:11" ht="18.600000000000001" customHeight="1">
      <c r="A35" s="334"/>
      <c r="B35" s="320"/>
      <c r="C35" s="14" t="s">
        <v>211</v>
      </c>
      <c r="D35" s="359" t="s">
        <v>197</v>
      </c>
      <c r="E35" s="360"/>
      <c r="F35" s="233" t="s">
        <v>212</v>
      </c>
      <c r="G35" s="234" t="s">
        <v>397</v>
      </c>
      <c r="H35" s="235" t="s">
        <v>198</v>
      </c>
      <c r="I35" s="236" t="s">
        <v>216</v>
      </c>
      <c r="J35" s="56"/>
    </row>
    <row r="36" spans="1:11" ht="18.600000000000001" customHeight="1" thickBot="1">
      <c r="A36" s="334"/>
      <c r="B36" s="335"/>
      <c r="C36" s="202" t="s">
        <v>213</v>
      </c>
      <c r="D36" s="351" t="s">
        <v>200</v>
      </c>
      <c r="E36" s="352"/>
      <c r="F36" s="266" t="s">
        <v>126</v>
      </c>
      <c r="G36" s="74" t="s">
        <v>398</v>
      </c>
      <c r="H36" s="70" t="s">
        <v>187</v>
      </c>
      <c r="I36" s="63" t="s">
        <v>212</v>
      </c>
      <c r="J36" s="56"/>
    </row>
    <row r="37" spans="1:11" ht="18.600000000000001" customHeight="1" thickTop="1">
      <c r="A37" s="318"/>
      <c r="B37" s="320" t="s">
        <v>51</v>
      </c>
      <c r="C37" s="14" t="s">
        <v>210</v>
      </c>
      <c r="D37" s="359" t="s">
        <v>194</v>
      </c>
      <c r="E37" s="360"/>
      <c r="F37" s="250" t="s">
        <v>214</v>
      </c>
      <c r="G37" s="234" t="s">
        <v>399</v>
      </c>
      <c r="H37" s="235" t="s">
        <v>207</v>
      </c>
      <c r="I37" s="236" t="s">
        <v>209</v>
      </c>
      <c r="J37" s="56"/>
    </row>
    <row r="38" spans="1:11" ht="18.600000000000001" customHeight="1">
      <c r="A38" s="318"/>
      <c r="B38" s="320"/>
      <c r="C38" s="199" t="s">
        <v>211</v>
      </c>
      <c r="D38" s="358" t="s">
        <v>197</v>
      </c>
      <c r="E38" s="330"/>
      <c r="F38" s="60" t="s">
        <v>205</v>
      </c>
      <c r="G38" s="73" t="s">
        <v>400</v>
      </c>
      <c r="H38" s="59" t="s">
        <v>217</v>
      </c>
      <c r="I38" s="61" t="s">
        <v>214</v>
      </c>
      <c r="J38" s="56"/>
    </row>
    <row r="39" spans="1:11" ht="18.600000000000001" customHeight="1" thickBot="1">
      <c r="A39" s="319"/>
      <c r="B39" s="321"/>
      <c r="C39" s="207" t="s">
        <v>213</v>
      </c>
      <c r="D39" s="350" t="s">
        <v>200</v>
      </c>
      <c r="E39" s="326"/>
      <c r="F39" s="251" t="s">
        <v>209</v>
      </c>
      <c r="G39" s="78" t="s">
        <v>401</v>
      </c>
      <c r="H39" s="71" t="s">
        <v>208</v>
      </c>
      <c r="I39" s="68" t="s">
        <v>217</v>
      </c>
      <c r="J39" s="56"/>
    </row>
    <row r="40" spans="1:11" ht="13.5" customHeight="1">
      <c r="A40" s="5"/>
      <c r="B40" s="12"/>
      <c r="C40" s="5"/>
      <c r="D40" s="338"/>
      <c r="E40" s="338"/>
      <c r="F40" s="5"/>
      <c r="G40" s="5"/>
      <c r="H40" s="5"/>
      <c r="I40" s="3"/>
      <c r="J40" s="1"/>
      <c r="K40" s="1"/>
    </row>
    <row r="41" spans="1:11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</row>
    <row r="42" spans="1:11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</row>
    <row r="43" spans="1:11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</row>
    <row r="44" spans="1:11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1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1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1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1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279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336" t="s">
        <v>9</v>
      </c>
      <c r="E56" s="337"/>
      <c r="F56" s="348" t="s">
        <v>10</v>
      </c>
      <c r="G56" s="349"/>
      <c r="H56" s="337"/>
      <c r="I56" s="55" t="s">
        <v>11</v>
      </c>
    </row>
    <row r="57" spans="1:11" ht="21" customHeight="1">
      <c r="A57" s="341" t="s">
        <v>425</v>
      </c>
      <c r="B57" s="374" t="s">
        <v>426</v>
      </c>
      <c r="C57" s="277" t="s">
        <v>241</v>
      </c>
      <c r="D57" s="324" t="s">
        <v>431</v>
      </c>
      <c r="E57" s="325"/>
      <c r="F57" s="269" t="s">
        <v>2</v>
      </c>
      <c r="G57" s="279" t="s">
        <v>435</v>
      </c>
      <c r="H57" s="279" t="s">
        <v>44</v>
      </c>
      <c r="I57" s="50" t="s">
        <v>319</v>
      </c>
    </row>
    <row r="58" spans="1:11" ht="21" customHeight="1">
      <c r="A58" s="342"/>
      <c r="B58" s="346"/>
      <c r="C58" s="276" t="s">
        <v>243</v>
      </c>
      <c r="D58" s="330" t="s">
        <v>432</v>
      </c>
      <c r="E58" s="331"/>
      <c r="F58" s="270" t="s">
        <v>16</v>
      </c>
      <c r="G58" s="280" t="s">
        <v>436</v>
      </c>
      <c r="H58" s="280" t="s">
        <v>56</v>
      </c>
      <c r="I58" s="52" t="s">
        <v>321</v>
      </c>
    </row>
    <row r="59" spans="1:11" ht="21" customHeight="1" thickBot="1">
      <c r="A59" s="342"/>
      <c r="B59" s="375"/>
      <c r="C59" s="275" t="s">
        <v>245</v>
      </c>
      <c r="D59" s="352" t="s">
        <v>433</v>
      </c>
      <c r="E59" s="367"/>
      <c r="F59" s="271" t="s">
        <v>55</v>
      </c>
      <c r="G59" s="281" t="s">
        <v>437</v>
      </c>
      <c r="H59" s="281" t="s">
        <v>27</v>
      </c>
      <c r="I59" s="53" t="s">
        <v>322</v>
      </c>
    </row>
    <row r="60" spans="1:11" ht="54.75" customHeight="1" thickTop="1">
      <c r="A60" s="342"/>
      <c r="B60" s="339" t="s">
        <v>427</v>
      </c>
      <c r="C60" s="274" t="s">
        <v>247</v>
      </c>
      <c r="D60" s="324" t="s">
        <v>445</v>
      </c>
      <c r="E60" s="325"/>
      <c r="F60" s="272" t="s">
        <v>54</v>
      </c>
      <c r="G60" s="292" t="s">
        <v>438</v>
      </c>
      <c r="H60" s="282" t="s">
        <v>416</v>
      </c>
      <c r="I60" s="260" t="s">
        <v>323</v>
      </c>
    </row>
    <row r="61" spans="1:11" ht="40.5" customHeight="1" thickBot="1">
      <c r="A61" s="342"/>
      <c r="B61" s="320"/>
      <c r="C61" s="274" t="s">
        <v>430</v>
      </c>
      <c r="D61" s="352" t="s">
        <v>446</v>
      </c>
      <c r="E61" s="367"/>
      <c r="F61" s="272" t="s">
        <v>19</v>
      </c>
      <c r="G61" s="292" t="s">
        <v>439</v>
      </c>
      <c r="H61" s="282" t="s">
        <v>30</v>
      </c>
      <c r="I61" s="260" t="s">
        <v>320</v>
      </c>
    </row>
    <row r="62" spans="1:11" ht="21" customHeight="1" thickTop="1" thickBot="1">
      <c r="A62" s="342"/>
      <c r="B62" s="283" t="s">
        <v>428</v>
      </c>
      <c r="C62" s="284" t="s">
        <v>250</v>
      </c>
      <c r="D62" s="360" t="s">
        <v>431</v>
      </c>
      <c r="E62" s="380"/>
      <c r="F62" s="278" t="s">
        <v>145</v>
      </c>
      <c r="G62" s="285" t="s">
        <v>440</v>
      </c>
      <c r="H62" s="285" t="s">
        <v>22</v>
      </c>
      <c r="I62" s="286" t="s">
        <v>434</v>
      </c>
    </row>
    <row r="63" spans="1:11" ht="21" customHeight="1" thickTop="1" thickBot="1">
      <c r="A63" s="343"/>
      <c r="B63" s="287" t="s">
        <v>429</v>
      </c>
      <c r="C63" s="288" t="s">
        <v>251</v>
      </c>
      <c r="D63" s="378" t="s">
        <v>431</v>
      </c>
      <c r="E63" s="379"/>
      <c r="F63" s="289" t="s">
        <v>51</v>
      </c>
      <c r="G63" s="290" t="s">
        <v>441</v>
      </c>
      <c r="H63" s="273" t="s">
        <v>163</v>
      </c>
      <c r="I63" s="291" t="s">
        <v>434</v>
      </c>
    </row>
    <row r="64" spans="1:11" ht="23.25" customHeight="1" thickBot="1">
      <c r="A64" s="301" t="s">
        <v>442</v>
      </c>
      <c r="B64" s="302" t="s">
        <v>443</v>
      </c>
      <c r="C64" s="303" t="s">
        <v>249</v>
      </c>
      <c r="D64" s="376" t="s">
        <v>444</v>
      </c>
      <c r="E64" s="377"/>
      <c r="F64" s="306" t="s">
        <v>23</v>
      </c>
      <c r="G64" s="304" t="s">
        <v>449</v>
      </c>
      <c r="H64" s="304" t="s">
        <v>21</v>
      </c>
      <c r="I64" s="305" t="s">
        <v>434</v>
      </c>
    </row>
    <row r="65" spans="1:11" ht="21.75" customHeight="1">
      <c r="A65" s="318" t="s">
        <v>227</v>
      </c>
      <c r="B65" s="320" t="s">
        <v>25</v>
      </c>
      <c r="C65" s="268" t="s">
        <v>252</v>
      </c>
      <c r="D65" s="328" t="s">
        <v>242</v>
      </c>
      <c r="E65" s="329"/>
      <c r="F65" s="311" t="s">
        <v>1</v>
      </c>
      <c r="G65" s="267" t="s">
        <v>450</v>
      </c>
      <c r="H65" s="267" t="s">
        <v>126</v>
      </c>
      <c r="I65" s="260" t="s">
        <v>324</v>
      </c>
      <c r="J65" s="21"/>
      <c r="K65" s="21"/>
    </row>
    <row r="66" spans="1:11" ht="21" customHeight="1">
      <c r="A66" s="318"/>
      <c r="B66" s="320"/>
      <c r="C66" s="199" t="s">
        <v>253</v>
      </c>
      <c r="D66" s="330" t="s">
        <v>244</v>
      </c>
      <c r="E66" s="331"/>
      <c r="F66" s="312" t="s">
        <v>25</v>
      </c>
      <c r="G66" s="200" t="s">
        <v>451</v>
      </c>
      <c r="H66" s="200" t="s">
        <v>203</v>
      </c>
      <c r="I66" s="52" t="s">
        <v>325</v>
      </c>
      <c r="J66" s="21"/>
      <c r="K66" s="21"/>
    </row>
    <row r="67" spans="1:11" ht="21" customHeight="1">
      <c r="A67" s="318"/>
      <c r="B67" s="320"/>
      <c r="C67" s="199" t="s">
        <v>254</v>
      </c>
      <c r="D67" s="330" t="s">
        <v>246</v>
      </c>
      <c r="E67" s="331"/>
      <c r="F67" s="312" t="s">
        <v>24</v>
      </c>
      <c r="G67" s="200" t="s">
        <v>452</v>
      </c>
      <c r="H67" s="200" t="s">
        <v>214</v>
      </c>
      <c r="I67" s="52" t="s">
        <v>326</v>
      </c>
      <c r="J67" s="21"/>
      <c r="K67" s="21"/>
    </row>
    <row r="68" spans="1:11" ht="21" customHeight="1" thickBot="1">
      <c r="A68" s="318"/>
      <c r="B68" s="335"/>
      <c r="C68" s="202" t="s">
        <v>255</v>
      </c>
      <c r="D68" s="352" t="s">
        <v>248</v>
      </c>
      <c r="E68" s="367"/>
      <c r="F68" s="313" t="s">
        <v>5</v>
      </c>
      <c r="G68" s="203" t="s">
        <v>453</v>
      </c>
      <c r="H68" s="203" t="s">
        <v>193</v>
      </c>
      <c r="I68" s="53" t="s">
        <v>327</v>
      </c>
      <c r="J68" s="21"/>
      <c r="K68" s="21"/>
    </row>
    <row r="69" spans="1:11" ht="21" customHeight="1" thickTop="1">
      <c r="A69" s="318"/>
      <c r="B69" s="339" t="s">
        <v>222</v>
      </c>
      <c r="C69" s="14" t="s">
        <v>256</v>
      </c>
      <c r="D69" s="332" t="s">
        <v>242</v>
      </c>
      <c r="E69" s="333"/>
      <c r="F69" s="237" t="s">
        <v>207</v>
      </c>
      <c r="G69" s="238" t="s">
        <v>454</v>
      </c>
      <c r="H69" s="314" t="s">
        <v>14</v>
      </c>
      <c r="I69" s="54" t="s">
        <v>328</v>
      </c>
      <c r="J69" s="153"/>
    </row>
    <row r="70" spans="1:11" ht="21" customHeight="1">
      <c r="A70" s="318"/>
      <c r="B70" s="320"/>
      <c r="C70" s="199" t="s">
        <v>257</v>
      </c>
      <c r="D70" s="330" t="s">
        <v>244</v>
      </c>
      <c r="E70" s="331"/>
      <c r="F70" s="186" t="s">
        <v>216</v>
      </c>
      <c r="G70" s="200" t="s">
        <v>455</v>
      </c>
      <c r="H70" s="315" t="s">
        <v>4</v>
      </c>
      <c r="I70" s="52" t="s">
        <v>329</v>
      </c>
      <c r="J70" s="153"/>
      <c r="K70" s="21"/>
    </row>
    <row r="71" spans="1:11" ht="24" customHeight="1">
      <c r="A71" s="318"/>
      <c r="B71" s="320"/>
      <c r="C71" s="208" t="s">
        <v>258</v>
      </c>
      <c r="D71" s="330" t="s">
        <v>246</v>
      </c>
      <c r="E71" s="331"/>
      <c r="F71" s="226" t="s">
        <v>127</v>
      </c>
      <c r="G71" s="209" t="s">
        <v>456</v>
      </c>
      <c r="H71" s="316" t="s">
        <v>0</v>
      </c>
      <c r="I71" s="52" t="s">
        <v>330</v>
      </c>
      <c r="J71" s="1"/>
      <c r="K71" s="21"/>
    </row>
    <row r="72" spans="1:11" ht="21" customHeight="1" thickBot="1">
      <c r="A72" s="319"/>
      <c r="B72" s="321"/>
      <c r="C72" s="207" t="s">
        <v>259</v>
      </c>
      <c r="D72" s="326" t="s">
        <v>248</v>
      </c>
      <c r="E72" s="327"/>
      <c r="F72" s="227" t="s">
        <v>209</v>
      </c>
      <c r="G72" s="204" t="s">
        <v>457</v>
      </c>
      <c r="H72" s="317" t="s">
        <v>6</v>
      </c>
      <c r="I72" s="51" t="s">
        <v>331</v>
      </c>
      <c r="J72" s="1"/>
    </row>
    <row r="73" spans="1:11" ht="21" customHeight="1">
      <c r="A73" s="322" t="s">
        <v>228</v>
      </c>
      <c r="B73" s="323" t="s">
        <v>1</v>
      </c>
      <c r="C73" s="210" t="s">
        <v>260</v>
      </c>
      <c r="D73" s="324" t="s">
        <v>261</v>
      </c>
      <c r="E73" s="325"/>
      <c r="F73" s="172" t="str">
        <f>F65</f>
        <v>本庄第一</v>
      </c>
      <c r="G73" s="205"/>
      <c r="H73" s="205" t="str">
        <f>H69</f>
        <v>山村学園</v>
      </c>
      <c r="I73" s="50" t="s">
        <v>332</v>
      </c>
      <c r="J73" s="240" t="s">
        <v>272</v>
      </c>
      <c r="K73" s="21"/>
    </row>
    <row r="74" spans="1:11" ht="21" customHeight="1">
      <c r="A74" s="318"/>
      <c r="B74" s="320"/>
      <c r="C74" s="199" t="s">
        <v>262</v>
      </c>
      <c r="D74" s="330" t="s">
        <v>263</v>
      </c>
      <c r="E74" s="331"/>
      <c r="F74" s="186" t="str">
        <f t="shared" ref="F74:F76" si="0">F66</f>
        <v>入間向陽</v>
      </c>
      <c r="G74" s="200"/>
      <c r="H74" s="200" t="str">
        <f t="shared" ref="H74:H76" si="1">H70</f>
        <v>川口総合</v>
      </c>
      <c r="I74" s="52" t="s">
        <v>333</v>
      </c>
      <c r="J74" s="240" t="s">
        <v>273</v>
      </c>
      <c r="K74" s="21"/>
    </row>
    <row r="75" spans="1:11" ht="22.5" customHeight="1">
      <c r="A75" s="318"/>
      <c r="B75" s="320"/>
      <c r="C75" s="199" t="s">
        <v>264</v>
      </c>
      <c r="D75" s="330" t="s">
        <v>265</v>
      </c>
      <c r="E75" s="331"/>
      <c r="F75" s="186" t="str">
        <f t="shared" si="0"/>
        <v>花咲徳栄</v>
      </c>
      <c r="G75" s="200"/>
      <c r="H75" s="200" t="str">
        <f t="shared" si="1"/>
        <v>埼玉平成</v>
      </c>
      <c r="I75" s="52" t="s">
        <v>334</v>
      </c>
      <c r="J75" s="239" t="s">
        <v>273</v>
      </c>
      <c r="K75" s="21"/>
    </row>
    <row r="76" spans="1:11" ht="20.25" customHeight="1" thickBot="1">
      <c r="A76" s="319"/>
      <c r="B76" s="321"/>
      <c r="C76" s="207" t="s">
        <v>266</v>
      </c>
      <c r="D76" s="326" t="s">
        <v>267</v>
      </c>
      <c r="E76" s="327"/>
      <c r="F76" s="227" t="str">
        <f t="shared" si="0"/>
        <v>浦和西</v>
      </c>
      <c r="G76" s="204"/>
      <c r="H76" s="204" t="str">
        <f t="shared" si="1"/>
        <v>久喜</v>
      </c>
      <c r="I76" s="51" t="s">
        <v>335</v>
      </c>
      <c r="J76" s="239" t="s">
        <v>273</v>
      </c>
      <c r="K76" s="21"/>
    </row>
    <row r="77" spans="1:11" ht="21" customHeight="1">
      <c r="A77" s="322" t="s">
        <v>229</v>
      </c>
      <c r="B77" s="323" t="s">
        <v>222</v>
      </c>
      <c r="C77" s="210" t="s">
        <v>268</v>
      </c>
      <c r="D77" s="324" t="s">
        <v>261</v>
      </c>
      <c r="E77" s="325"/>
      <c r="F77" s="172" t="s">
        <v>230</v>
      </c>
      <c r="G77" s="205"/>
      <c r="H77" s="205" t="s">
        <v>231</v>
      </c>
      <c r="I77" s="50" t="s">
        <v>336</v>
      </c>
      <c r="J77" s="240" t="s">
        <v>274</v>
      </c>
      <c r="K77" s="21"/>
    </row>
    <row r="78" spans="1:11" ht="21" customHeight="1">
      <c r="A78" s="318"/>
      <c r="B78" s="320"/>
      <c r="C78" s="199" t="s">
        <v>269</v>
      </c>
      <c r="D78" s="330" t="s">
        <v>263</v>
      </c>
      <c r="E78" s="331"/>
      <c r="F78" s="186" t="s">
        <v>232</v>
      </c>
      <c r="G78" s="200"/>
      <c r="H78" s="200" t="s">
        <v>233</v>
      </c>
      <c r="I78" s="52" t="s">
        <v>337</v>
      </c>
      <c r="J78" s="240" t="s">
        <v>275</v>
      </c>
      <c r="K78" s="21"/>
    </row>
    <row r="79" spans="1:11" ht="22.5" customHeight="1">
      <c r="A79" s="318"/>
      <c r="B79" s="320"/>
      <c r="C79" s="199" t="s">
        <v>270</v>
      </c>
      <c r="D79" s="330" t="s">
        <v>265</v>
      </c>
      <c r="E79" s="331"/>
      <c r="F79" s="186" t="s">
        <v>234</v>
      </c>
      <c r="G79" s="200"/>
      <c r="H79" s="200" t="s">
        <v>235</v>
      </c>
      <c r="I79" s="52" t="s">
        <v>338</v>
      </c>
      <c r="J79" s="239" t="s">
        <v>273</v>
      </c>
      <c r="K79" s="21"/>
    </row>
    <row r="80" spans="1:11" ht="20.25" customHeight="1" thickBot="1">
      <c r="A80" s="319"/>
      <c r="B80" s="321"/>
      <c r="C80" s="207" t="s">
        <v>271</v>
      </c>
      <c r="D80" s="326" t="s">
        <v>267</v>
      </c>
      <c r="E80" s="327"/>
      <c r="F80" s="227" t="s">
        <v>236</v>
      </c>
      <c r="G80" s="204"/>
      <c r="H80" s="204" t="s">
        <v>237</v>
      </c>
      <c r="I80" s="51" t="s">
        <v>339</v>
      </c>
      <c r="J80" s="239" t="s">
        <v>276</v>
      </c>
      <c r="K80" s="21"/>
    </row>
    <row r="81" spans="1:10" ht="23.25" customHeight="1">
      <c r="A81" s="322" t="s">
        <v>238</v>
      </c>
      <c r="B81" s="323" t="s">
        <v>318</v>
      </c>
      <c r="C81" s="259" t="s">
        <v>305</v>
      </c>
      <c r="D81" s="324" t="s">
        <v>306</v>
      </c>
      <c r="E81" s="325"/>
      <c r="F81" s="172" t="s">
        <v>297</v>
      </c>
      <c r="G81" s="252"/>
      <c r="H81" s="252" t="s">
        <v>301</v>
      </c>
      <c r="I81" s="50" t="s">
        <v>340</v>
      </c>
      <c r="J81" s="239" t="s">
        <v>277</v>
      </c>
    </row>
    <row r="82" spans="1:10" ht="23.25" customHeight="1" thickBot="1">
      <c r="A82" s="319"/>
      <c r="B82" s="321"/>
      <c r="C82" s="257" t="s">
        <v>307</v>
      </c>
      <c r="D82" s="326" t="s">
        <v>308</v>
      </c>
      <c r="E82" s="327"/>
      <c r="F82" s="227" t="s">
        <v>298</v>
      </c>
      <c r="G82" s="254"/>
      <c r="H82" s="254" t="s">
        <v>302</v>
      </c>
      <c r="I82" s="51" t="s">
        <v>341</v>
      </c>
      <c r="J82" s="240" t="s">
        <v>273</v>
      </c>
    </row>
    <row r="83" spans="1:10" ht="23.25" customHeight="1">
      <c r="A83" s="318" t="s">
        <v>239</v>
      </c>
      <c r="B83" s="320" t="s">
        <v>240</v>
      </c>
      <c r="C83" s="255" t="s">
        <v>309</v>
      </c>
      <c r="D83" s="328" t="s">
        <v>310</v>
      </c>
      <c r="E83" s="329"/>
      <c r="F83" s="11" t="s">
        <v>299</v>
      </c>
      <c r="G83" s="256"/>
      <c r="H83" s="256" t="s">
        <v>303</v>
      </c>
      <c r="I83" s="260" t="s">
        <v>342</v>
      </c>
      <c r="J83" s="239" t="s">
        <v>316</v>
      </c>
    </row>
    <row r="84" spans="1:10" ht="23.25" customHeight="1">
      <c r="A84" s="318"/>
      <c r="B84" s="320"/>
      <c r="C84" s="258" t="s">
        <v>311</v>
      </c>
      <c r="D84" s="330" t="s">
        <v>308</v>
      </c>
      <c r="E84" s="331"/>
      <c r="F84" s="186" t="s">
        <v>300</v>
      </c>
      <c r="G84" s="253"/>
      <c r="H84" s="253" t="s">
        <v>304</v>
      </c>
      <c r="I84" s="52" t="s">
        <v>343</v>
      </c>
      <c r="J84" s="239" t="s">
        <v>317</v>
      </c>
    </row>
    <row r="85" spans="1:10" ht="24" customHeight="1">
      <c r="A85" s="318"/>
      <c r="B85" s="320"/>
      <c r="C85" s="255" t="s">
        <v>312</v>
      </c>
      <c r="D85" s="328" t="s">
        <v>313</v>
      </c>
      <c r="E85" s="329"/>
      <c r="F85" s="11" t="s">
        <v>232</v>
      </c>
      <c r="G85" s="256"/>
      <c r="H85" s="256" t="s">
        <v>234</v>
      </c>
      <c r="I85" s="260" t="s">
        <v>344</v>
      </c>
      <c r="J85" s="241" t="s">
        <v>278</v>
      </c>
    </row>
    <row r="86" spans="1:10" ht="24" customHeight="1" thickBot="1">
      <c r="A86" s="319"/>
      <c r="B86" s="321"/>
      <c r="C86" s="257" t="s">
        <v>314</v>
      </c>
      <c r="D86" s="326" t="s">
        <v>315</v>
      </c>
      <c r="E86" s="327"/>
      <c r="F86" s="227" t="s">
        <v>235</v>
      </c>
      <c r="G86" s="204"/>
      <c r="H86" s="204" t="s">
        <v>233</v>
      </c>
      <c r="I86" s="51" t="s">
        <v>345</v>
      </c>
      <c r="J86" s="240" t="s">
        <v>273</v>
      </c>
    </row>
    <row r="100" spans="5:7" ht="14.25" thickBot="1"/>
    <row r="101" spans="5:7" ht="27.75" customHeight="1">
      <c r="E101" s="220" t="s">
        <v>131</v>
      </c>
      <c r="F101" s="221"/>
      <c r="G101" t="s">
        <v>182</v>
      </c>
    </row>
    <row r="102" spans="5:7" ht="17.25" customHeight="1" thickBot="1">
      <c r="E102" s="222" t="s">
        <v>132</v>
      </c>
      <c r="F102" s="223"/>
      <c r="G102" s="1" t="s">
        <v>181</v>
      </c>
    </row>
    <row r="103" spans="5:7">
      <c r="E103" s="224" t="s">
        <v>133</v>
      </c>
      <c r="F103" s="225"/>
      <c r="G103" s="1" t="s">
        <v>183</v>
      </c>
    </row>
    <row r="104" spans="5:7" ht="14.25" thickBot="1">
      <c r="E104" s="222" t="s">
        <v>134</v>
      </c>
      <c r="F104" s="223"/>
      <c r="G104" s="1" t="s">
        <v>181</v>
      </c>
    </row>
    <row r="105" spans="5:7">
      <c r="E105" s="218" t="s">
        <v>135</v>
      </c>
      <c r="F105" s="219"/>
    </row>
    <row r="106" spans="5:7">
      <c r="E106" s="156" t="s">
        <v>136</v>
      </c>
      <c r="F106" s="157"/>
    </row>
    <row r="107" spans="5:7">
      <c r="E107" s="156" t="s">
        <v>137</v>
      </c>
      <c r="F107" s="157"/>
    </row>
    <row r="108" spans="5:7">
      <c r="E108" s="156" t="s">
        <v>138</v>
      </c>
      <c r="F108" s="157"/>
    </row>
  </sheetData>
  <mergeCells count="99">
    <mergeCell ref="D80:E80"/>
    <mergeCell ref="D79:E79"/>
    <mergeCell ref="B60:B61"/>
    <mergeCell ref="D64:E64"/>
    <mergeCell ref="A57:A63"/>
    <mergeCell ref="D63:E63"/>
    <mergeCell ref="D62:E62"/>
    <mergeCell ref="A77:A80"/>
    <mergeCell ref="B77:B80"/>
    <mergeCell ref="A65:A72"/>
    <mergeCell ref="B65:B68"/>
    <mergeCell ref="B69:B72"/>
    <mergeCell ref="A73:A76"/>
    <mergeCell ref="B73:B76"/>
    <mergeCell ref="D78:E78"/>
    <mergeCell ref="D77:E77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B57:B59"/>
    <mergeCell ref="D61:E61"/>
    <mergeCell ref="B5:C5"/>
    <mergeCell ref="D26:E26"/>
    <mergeCell ref="B7:C7"/>
    <mergeCell ref="B6:C6"/>
    <mergeCell ref="D57:E57"/>
    <mergeCell ref="D59:E59"/>
    <mergeCell ref="D37:E37"/>
    <mergeCell ref="D35:E35"/>
    <mergeCell ref="D27:E27"/>
    <mergeCell ref="D36:E36"/>
    <mergeCell ref="D34:E34"/>
    <mergeCell ref="D24:E24"/>
    <mergeCell ref="D31:E31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11:E11"/>
    <mergeCell ref="D17:E17"/>
    <mergeCell ref="D10:E10"/>
    <mergeCell ref="A10:A18"/>
    <mergeCell ref="B10:B12"/>
    <mergeCell ref="B13:B15"/>
    <mergeCell ref="B16:B18"/>
    <mergeCell ref="A19:A24"/>
    <mergeCell ref="B19:B21"/>
    <mergeCell ref="B22:B24"/>
    <mergeCell ref="A25:A33"/>
    <mergeCell ref="B25:B27"/>
    <mergeCell ref="B28:B30"/>
    <mergeCell ref="B31:B33"/>
    <mergeCell ref="D32:E32"/>
    <mergeCell ref="A34:A39"/>
    <mergeCell ref="B34:B36"/>
    <mergeCell ref="B37:B39"/>
    <mergeCell ref="D58:E58"/>
    <mergeCell ref="D60:E60"/>
    <mergeCell ref="D56:E56"/>
    <mergeCell ref="D40:E40"/>
    <mergeCell ref="D73:E73"/>
    <mergeCell ref="D74:E74"/>
    <mergeCell ref="D75:E75"/>
    <mergeCell ref="D76:E76"/>
    <mergeCell ref="D72:E72"/>
    <mergeCell ref="D67:E67"/>
    <mergeCell ref="D65:E65"/>
    <mergeCell ref="D70:E70"/>
    <mergeCell ref="D71:E71"/>
    <mergeCell ref="D69:E69"/>
    <mergeCell ref="D66:E66"/>
    <mergeCell ref="A83:A86"/>
    <mergeCell ref="B83:B86"/>
    <mergeCell ref="A81:A82"/>
    <mergeCell ref="B81:B82"/>
    <mergeCell ref="D81:E81"/>
    <mergeCell ref="D82:E82"/>
    <mergeCell ref="D86:E86"/>
    <mergeCell ref="D83:E83"/>
    <mergeCell ref="D84:E84"/>
    <mergeCell ref="D85:E85"/>
  </mergeCells>
  <phoneticPr fontId="1"/>
  <pageMargins left="0.46" right="0.2" top="0.39" bottom="0.16" header="0.61" footer="0.21"/>
  <pageSetup paperSize="9" scale="63" orientation="portrait" r:id="rId1"/>
  <headerFooter alignWithMargins="0"/>
  <rowBreaks count="1" manualBreakCount="1">
    <brk id="4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47" zoomScaleNormal="100" workbookViewId="0">
      <selection activeCell="A38" sqref="A38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68" t="s">
        <v>139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425">
        <v>42610</v>
      </c>
      <c r="U5" s="425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426" t="str">
        <f>A8</f>
        <v>所沢</v>
      </c>
      <c r="C7" s="426"/>
      <c r="D7" s="426"/>
      <c r="E7" s="427" t="str">
        <f>A9</f>
        <v>和光国際</v>
      </c>
      <c r="F7" s="426"/>
      <c r="G7" s="428"/>
      <c r="H7" s="427" t="str">
        <f>A10</f>
        <v>大宮南</v>
      </c>
      <c r="I7" s="426"/>
      <c r="J7" s="428"/>
      <c r="K7" s="429"/>
      <c r="L7" s="430"/>
      <c r="M7" s="431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438"/>
      <c r="C8" s="438"/>
      <c r="D8" s="438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432"/>
      <c r="L8" s="433"/>
      <c r="M8" s="434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384"/>
      <c r="F9" s="385"/>
      <c r="G9" s="386"/>
      <c r="H9" s="136">
        <v>0</v>
      </c>
      <c r="I9" s="94" t="str">
        <f>IF(H9="","",IF(H9&gt;J9,"〇",IF(H9&lt;J9,"●","△")))</f>
        <v>△</v>
      </c>
      <c r="J9" s="133">
        <v>0</v>
      </c>
      <c r="K9" s="432"/>
      <c r="L9" s="433"/>
      <c r="M9" s="434"/>
      <c r="N9" s="122">
        <v>2</v>
      </c>
      <c r="O9" s="91">
        <f>IF(N9="","",P9*3+Q9*1)</f>
        <v>4</v>
      </c>
      <c r="P9" s="92">
        <f t="shared" si="0"/>
        <v>1</v>
      </c>
      <c r="Q9" s="92">
        <f t="shared" ref="Q9:Q10" si="1">IF(N9="","",COUNTIF(B9:M9,"△"))</f>
        <v>1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>
        <v>0</v>
      </c>
      <c r="F10" s="96" t="str">
        <f>IF(E10="","",IF(E10&gt;G10,"〇",IF(E10&lt;G10,"●","△")))</f>
        <v>△</v>
      </c>
      <c r="G10" s="135">
        <v>0</v>
      </c>
      <c r="H10" s="387"/>
      <c r="I10" s="388"/>
      <c r="J10" s="419"/>
      <c r="K10" s="435"/>
      <c r="L10" s="436"/>
      <c r="M10" s="437"/>
      <c r="N10" s="123">
        <v>2</v>
      </c>
      <c r="O10" s="98">
        <f>IF(N10="","",P10*3+Q10*1)</f>
        <v>2</v>
      </c>
      <c r="P10" s="99">
        <f t="shared" si="0"/>
        <v>0</v>
      </c>
      <c r="Q10" s="99">
        <f t="shared" si="1"/>
        <v>2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390" t="str">
        <f>A15</f>
        <v>松山女子</v>
      </c>
      <c r="C14" s="391"/>
      <c r="D14" s="392"/>
      <c r="E14" s="393" t="str">
        <f>A16</f>
        <v>秋草学園</v>
      </c>
      <c r="F14" s="391"/>
      <c r="G14" s="392"/>
      <c r="H14" s="393" t="str">
        <f>A17</f>
        <v>北本・寄居</v>
      </c>
      <c r="I14" s="391"/>
      <c r="J14" s="392"/>
      <c r="K14" s="407"/>
      <c r="L14" s="408"/>
      <c r="M14" s="409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381"/>
      <c r="C15" s="382"/>
      <c r="D15" s="383"/>
      <c r="E15" s="79">
        <v>0</v>
      </c>
      <c r="F15" s="90" t="str">
        <f>IF(E15="","",IF(E15&gt;G15,"〇",IF(E15&lt;G15,"●","△")))</f>
        <v>●</v>
      </c>
      <c r="G15" s="79">
        <v>1</v>
      </c>
      <c r="H15" s="138">
        <v>4</v>
      </c>
      <c r="I15" s="90" t="str">
        <f>IF(H15="","",IF(H15&gt;J15,"〇",IF(H15&lt;J15,"●","△")))</f>
        <v>〇</v>
      </c>
      <c r="J15" s="139">
        <v>1</v>
      </c>
      <c r="K15" s="410"/>
      <c r="L15" s="411"/>
      <c r="M15" s="412"/>
      <c r="N15" s="122">
        <v>2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1</v>
      </c>
      <c r="S15" s="109">
        <f>IF(N15="","",SUM(E15,H15,K15))</f>
        <v>4</v>
      </c>
      <c r="T15" s="109">
        <f>IF(N15="","",SUM(G15,J15,M15))</f>
        <v>2</v>
      </c>
      <c r="U15" s="110">
        <f>IF(N15="","",S15-T15)</f>
        <v>2</v>
      </c>
      <c r="V15" s="143">
        <v>2</v>
      </c>
    </row>
    <row r="16" spans="1:29" ht="17.25">
      <c r="A16" s="45" t="s">
        <v>143</v>
      </c>
      <c r="B16" s="130">
        <v>1</v>
      </c>
      <c r="C16" s="95" t="str">
        <f>IF(B16="","",IF(B16&gt;D16,"〇",IF(B16&lt;D16,"●","△")))</f>
        <v>〇</v>
      </c>
      <c r="D16" s="133">
        <v>0</v>
      </c>
      <c r="E16" s="384"/>
      <c r="F16" s="385"/>
      <c r="G16" s="386"/>
      <c r="H16" s="136">
        <v>1</v>
      </c>
      <c r="I16" s="94" t="str">
        <f>IF(H16="","",IF(H16&gt;J16,"〇",IF(H16&lt;J16,"●","△")))</f>
        <v>△</v>
      </c>
      <c r="J16" s="133">
        <v>1</v>
      </c>
      <c r="K16" s="410"/>
      <c r="L16" s="411"/>
      <c r="M16" s="412"/>
      <c r="N16" s="122">
        <v>2</v>
      </c>
      <c r="O16" s="91">
        <f>IF(N16="","",P16*3+Q16*1)</f>
        <v>4</v>
      </c>
      <c r="P16" s="92">
        <f t="shared" si="3"/>
        <v>1</v>
      </c>
      <c r="Q16" s="92">
        <f t="shared" si="4"/>
        <v>1</v>
      </c>
      <c r="R16" s="92">
        <f t="shared" si="5"/>
        <v>0</v>
      </c>
      <c r="S16" s="109">
        <f>IF(N16="","",SUM(B16,H16,K16))</f>
        <v>2</v>
      </c>
      <c r="T16" s="109">
        <f>IF(N16="","",SUM(D16,J16,M16))</f>
        <v>1</v>
      </c>
      <c r="U16" s="110">
        <f>IF(N16="","",S16-T16)</f>
        <v>1</v>
      </c>
      <c r="V16" s="143">
        <v>1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87"/>
      <c r="I17" s="388"/>
      <c r="J17" s="419"/>
      <c r="K17" s="416"/>
      <c r="L17" s="417"/>
      <c r="M17" s="418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420"/>
      <c r="L18" s="421"/>
      <c r="M18" s="422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423" t="str">
        <f>A22</f>
        <v>南稜</v>
      </c>
      <c r="C21" s="408"/>
      <c r="D21" s="424"/>
      <c r="E21" s="407" t="str">
        <f>A23</f>
        <v>浦和実業</v>
      </c>
      <c r="F21" s="408"/>
      <c r="G21" s="424"/>
      <c r="H21" s="407" t="str">
        <f>A24</f>
        <v>庄和</v>
      </c>
      <c r="I21" s="408"/>
      <c r="J21" s="424"/>
      <c r="K21" s="407"/>
      <c r="L21" s="408"/>
      <c r="M21" s="409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381"/>
      <c r="C22" s="382"/>
      <c r="D22" s="383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410"/>
      <c r="L22" s="411"/>
      <c r="M22" s="412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384"/>
      <c r="F23" s="385"/>
      <c r="G23" s="386"/>
      <c r="H23" s="136">
        <v>7</v>
      </c>
      <c r="I23" s="94" t="str">
        <f>IF(H23="","",IF(H23&gt;J23,"〇",IF(H23&lt;J23,"●","△")))</f>
        <v>〇</v>
      </c>
      <c r="J23" s="133">
        <v>2</v>
      </c>
      <c r="K23" s="410"/>
      <c r="L23" s="411"/>
      <c r="M23" s="412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87"/>
      <c r="I24" s="388"/>
      <c r="J24" s="419"/>
      <c r="K24" s="416"/>
      <c r="L24" s="417"/>
      <c r="M24" s="418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404"/>
      <c r="L25" s="405"/>
      <c r="M25" s="406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390" t="str">
        <f>A29</f>
        <v>宮代</v>
      </c>
      <c r="C28" s="391"/>
      <c r="D28" s="392"/>
      <c r="E28" s="393" t="str">
        <f>A30</f>
        <v>埼玉栄</v>
      </c>
      <c r="F28" s="391"/>
      <c r="G28" s="392"/>
      <c r="H28" s="393" t="str">
        <f>A31</f>
        <v>越ヶ谷</v>
      </c>
      <c r="I28" s="391"/>
      <c r="J28" s="392"/>
      <c r="K28" s="407"/>
      <c r="L28" s="408"/>
      <c r="M28" s="409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381"/>
      <c r="C29" s="382"/>
      <c r="D29" s="383"/>
      <c r="E29" s="79">
        <v>0</v>
      </c>
      <c r="F29" s="90" t="str">
        <f>IF(E29="","",IF(E29&gt;G29,"〇",IF(E29&lt;G29,"●","△")))</f>
        <v>●</v>
      </c>
      <c r="G29" s="79">
        <v>5</v>
      </c>
      <c r="H29" s="138">
        <v>1</v>
      </c>
      <c r="I29" s="90" t="str">
        <f>IF(H29="","",IF(H29&gt;J29,"〇",IF(H29&lt;J29,"●","△")))</f>
        <v>〇</v>
      </c>
      <c r="J29" s="139">
        <v>0</v>
      </c>
      <c r="K29" s="410"/>
      <c r="L29" s="411"/>
      <c r="M29" s="412"/>
      <c r="N29" s="122">
        <v>2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1</v>
      </c>
      <c r="S29" s="92">
        <f>IF(N29="","",SUM(E29,H29,K29))</f>
        <v>1</v>
      </c>
      <c r="T29" s="92">
        <f>IF(N29="","",SUM(G29,J29,M29))</f>
        <v>5</v>
      </c>
      <c r="U29" s="117">
        <f>IF(N29="","",S29-T29)</f>
        <v>-4</v>
      </c>
      <c r="V29" s="147">
        <v>2</v>
      </c>
    </row>
    <row r="30" spans="1:22" ht="20.25" customHeight="1">
      <c r="A30" s="45" t="s">
        <v>149</v>
      </c>
      <c r="B30" s="130">
        <v>5</v>
      </c>
      <c r="C30" s="94" t="str">
        <f>IF(B30="","",IF(B30&gt;D30,"〇",IF(B30&lt;D30,"●","△")))</f>
        <v>〇</v>
      </c>
      <c r="D30" s="133">
        <v>0</v>
      </c>
      <c r="E30" s="384"/>
      <c r="F30" s="385"/>
      <c r="G30" s="386"/>
      <c r="H30" s="136">
        <v>0</v>
      </c>
      <c r="I30" s="94" t="str">
        <f>IF(H30="","",IF(H30&gt;J30,"〇",IF(H30&lt;J30,"●","△")))</f>
        <v>△</v>
      </c>
      <c r="J30" s="133">
        <v>0</v>
      </c>
      <c r="K30" s="410"/>
      <c r="L30" s="411"/>
      <c r="M30" s="412"/>
      <c r="N30" s="122">
        <v>2</v>
      </c>
      <c r="O30" s="91">
        <f>IF(N30="","",P30*3+Q30*1)</f>
        <v>4</v>
      </c>
      <c r="P30" s="92">
        <f t="shared" si="9"/>
        <v>1</v>
      </c>
      <c r="Q30" s="92">
        <f t="shared" si="10"/>
        <v>1</v>
      </c>
      <c r="R30" s="92">
        <f t="shared" si="11"/>
        <v>0</v>
      </c>
      <c r="S30" s="92">
        <f>IF(N30="","",SUM(B30,H30,K30))</f>
        <v>5</v>
      </c>
      <c r="T30" s="92">
        <f>IF(N30="","",SUM(D30,J30,M30))</f>
        <v>0</v>
      </c>
      <c r="U30" s="117">
        <f>IF(N30="","",S30-T30)</f>
        <v>5</v>
      </c>
      <c r="V30" s="147">
        <v>1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384"/>
      <c r="I31" s="385"/>
      <c r="J31" s="386"/>
      <c r="K31" s="413"/>
      <c r="L31" s="414"/>
      <c r="M31" s="415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87"/>
      <c r="L32" s="388"/>
      <c r="M32" s="389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390" t="str">
        <f>A36</f>
        <v>川越南</v>
      </c>
      <c r="C35" s="391"/>
      <c r="D35" s="392"/>
      <c r="E35" s="393" t="str">
        <f>A37</f>
        <v>大宮武蔵野</v>
      </c>
      <c r="F35" s="391"/>
      <c r="G35" s="392"/>
      <c r="H35" s="393" t="str">
        <f>A38</f>
        <v>杉戸農業</v>
      </c>
      <c r="I35" s="391"/>
      <c r="J35" s="392"/>
      <c r="K35" s="395" t="str">
        <f>IF(K36="","",IF(K36&gt;M36,"〇",IF(K36&lt;M36,"●","△")))</f>
        <v/>
      </c>
      <c r="L35" s="396"/>
      <c r="M35" s="397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381"/>
      <c r="C36" s="382"/>
      <c r="D36" s="383"/>
      <c r="E36" s="79">
        <v>1</v>
      </c>
      <c r="F36" s="90" t="str">
        <f>IF(E36="","",IF(E36&gt;G36,"〇",IF(E36&lt;G36,"●","△")))</f>
        <v>△</v>
      </c>
      <c r="G36" s="79">
        <v>1</v>
      </c>
      <c r="H36" s="138">
        <v>3</v>
      </c>
      <c r="I36" s="90" t="str">
        <f>IF(H36="","",IF(H36&gt;J36,"〇",IF(H36&lt;J36,"●","△")))</f>
        <v>〇</v>
      </c>
      <c r="J36" s="139">
        <v>0</v>
      </c>
      <c r="K36" s="398"/>
      <c r="L36" s="399"/>
      <c r="M36" s="400"/>
      <c r="N36" s="122">
        <v>2</v>
      </c>
      <c r="O36" s="91">
        <f>IF(N36="","",P36*3+Q36*1)</f>
        <v>4</v>
      </c>
      <c r="P36" s="92">
        <f t="shared" ref="P36:P39" si="12">IF(N36="","",COUNTIF(B36:M36,"〇"))</f>
        <v>1</v>
      </c>
      <c r="Q36" s="92">
        <f t="shared" ref="Q36:Q39" si="13">IF(N36="","",COUNTIF(B36:M36,"△"))</f>
        <v>1</v>
      </c>
      <c r="R36" s="92">
        <f t="shared" ref="R36:R39" si="14">IF(N36="","",COUNTIF(B36:M36,"●"))</f>
        <v>0</v>
      </c>
      <c r="S36" s="92">
        <f>IF(N36="","",SUM(E36,H36,K36))</f>
        <v>4</v>
      </c>
      <c r="T36" s="92">
        <f>IF(N36="","",SUM(G36,J36,M36))</f>
        <v>1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>
        <v>1</v>
      </c>
      <c r="C37" s="94" t="str">
        <f>IF(B37="","",IF(B37&gt;D37,"〇",IF(B37&lt;D37,"●","△")))</f>
        <v>△</v>
      </c>
      <c r="D37" s="133">
        <v>1</v>
      </c>
      <c r="E37" s="384"/>
      <c r="F37" s="385"/>
      <c r="G37" s="386"/>
      <c r="H37" s="136">
        <v>2</v>
      </c>
      <c r="I37" s="90" t="str">
        <f>IF(H37="","",IF(H37&gt;J37,"〇",IF(H37&lt;J37,"●","△")))</f>
        <v>〇</v>
      </c>
      <c r="J37" s="133">
        <v>1</v>
      </c>
      <c r="K37" s="398"/>
      <c r="L37" s="399"/>
      <c r="M37" s="400"/>
      <c r="N37" s="122">
        <v>2</v>
      </c>
      <c r="O37" s="91">
        <f>IF(N37="","",P37*3+Q37*1)</f>
        <v>4</v>
      </c>
      <c r="P37" s="92">
        <f t="shared" si="12"/>
        <v>1</v>
      </c>
      <c r="Q37" s="92">
        <f t="shared" si="13"/>
        <v>1</v>
      </c>
      <c r="R37" s="92">
        <f t="shared" si="14"/>
        <v>0</v>
      </c>
      <c r="S37" s="92">
        <f>IF(N37="","",SUM(B37,H37,K37))</f>
        <v>3</v>
      </c>
      <c r="T37" s="92">
        <f>IF(N37="","",SUM(D37,J37,M37))</f>
        <v>2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384"/>
      <c r="I38" s="385"/>
      <c r="J38" s="386"/>
      <c r="K38" s="401"/>
      <c r="L38" s="402"/>
      <c r="M38" s="403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87"/>
      <c r="L39" s="388"/>
      <c r="M39" s="389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390" t="str">
        <f>A43</f>
        <v>淑徳与野</v>
      </c>
      <c r="C42" s="391"/>
      <c r="D42" s="392"/>
      <c r="E42" s="393" t="str">
        <f>A44</f>
        <v>昌平</v>
      </c>
      <c r="F42" s="391"/>
      <c r="G42" s="392"/>
      <c r="H42" s="393" t="str">
        <f>A45</f>
        <v>熊谷女子</v>
      </c>
      <c r="I42" s="391"/>
      <c r="J42" s="392"/>
      <c r="K42" s="395" t="str">
        <f>IF(K43="","",IF(K43&gt;M43,"〇",IF(K43&lt;M43,"●","△")))</f>
        <v/>
      </c>
      <c r="L42" s="396"/>
      <c r="M42" s="397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381"/>
      <c r="C43" s="382"/>
      <c r="D43" s="383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398"/>
      <c r="L43" s="399"/>
      <c r="M43" s="400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384"/>
      <c r="F44" s="385"/>
      <c r="G44" s="386"/>
      <c r="H44" s="136">
        <v>1</v>
      </c>
      <c r="I44" s="94" t="str">
        <f>IF(H44="","",IF(H44&gt;J44,"〇",IF(H44&lt;J44,"●","△")))</f>
        <v>〇</v>
      </c>
      <c r="J44" s="133">
        <v>0</v>
      </c>
      <c r="K44" s="398"/>
      <c r="L44" s="399"/>
      <c r="M44" s="400"/>
      <c r="N44" s="122">
        <v>2</v>
      </c>
      <c r="O44" s="91">
        <f>IF(N44="","",P44*3+Q44*1)</f>
        <v>6</v>
      </c>
      <c r="P44" s="92">
        <f t="shared" si="15"/>
        <v>2</v>
      </c>
      <c r="Q44" s="92">
        <f t="shared" si="16"/>
        <v>0</v>
      </c>
      <c r="R44" s="92">
        <f t="shared" si="17"/>
        <v>0</v>
      </c>
      <c r="S44" s="92">
        <f>IF(N44="","",SUM(B44,H44,K44))</f>
        <v>4</v>
      </c>
      <c r="T44" s="92">
        <f>IF(N44="","",SUM(D44,J44,M44))</f>
        <v>0</v>
      </c>
      <c r="U44" s="117">
        <f>IF(N44="","",S44-T44)</f>
        <v>4</v>
      </c>
      <c r="V44" s="147">
        <v>1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>
        <v>0</v>
      </c>
      <c r="F45" s="95" t="str">
        <f>IF(E45="","",IF(E45&gt;G45,"〇",IF(E45&lt;G45,"●","△")))</f>
        <v>●</v>
      </c>
      <c r="G45" s="81">
        <v>1</v>
      </c>
      <c r="H45" s="384"/>
      <c r="I45" s="385"/>
      <c r="J45" s="386"/>
      <c r="K45" s="401"/>
      <c r="L45" s="402"/>
      <c r="M45" s="403"/>
      <c r="N45" s="122">
        <v>2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1</v>
      </c>
      <c r="S45" s="92">
        <f>IF(N45="","",SUM(E45,B45,K45))</f>
        <v>5</v>
      </c>
      <c r="T45" s="92">
        <f>IF(N45="","",SUM(G45,D45,M45))</f>
        <v>1</v>
      </c>
      <c r="U45" s="117">
        <f>IF(N45="","",S45-T45)</f>
        <v>4</v>
      </c>
      <c r="V45" s="147">
        <v>2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87"/>
      <c r="L46" s="388"/>
      <c r="M46" s="389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390" t="str">
        <f>A50</f>
        <v>大妻嵐山</v>
      </c>
      <c r="C49" s="391"/>
      <c r="D49" s="392"/>
      <c r="E49" s="393" t="str">
        <f>A51</f>
        <v>浦和明の星</v>
      </c>
      <c r="F49" s="391"/>
      <c r="G49" s="392"/>
      <c r="H49" s="393" t="str">
        <f>A52</f>
        <v>大宮開成</v>
      </c>
      <c r="I49" s="391"/>
      <c r="J49" s="392"/>
      <c r="K49" s="393" t="str">
        <f>A53</f>
        <v>本庄</v>
      </c>
      <c r="L49" s="391"/>
      <c r="M49" s="394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381"/>
      <c r="C50" s="382"/>
      <c r="D50" s="383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84"/>
      <c r="F51" s="385"/>
      <c r="G51" s="386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384"/>
      <c r="I52" s="385"/>
      <c r="J52" s="386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387"/>
      <c r="L53" s="388"/>
      <c r="M53" s="389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390" t="str">
        <f>A57</f>
        <v>自由の森</v>
      </c>
      <c r="C56" s="391"/>
      <c r="D56" s="392"/>
      <c r="E56" s="393" t="str">
        <f>A58</f>
        <v>浦和一女</v>
      </c>
      <c r="F56" s="391"/>
      <c r="G56" s="392"/>
      <c r="H56" s="393" t="str">
        <f>A59</f>
        <v>市立浦和</v>
      </c>
      <c r="I56" s="391"/>
      <c r="J56" s="392"/>
      <c r="K56" s="393" t="str">
        <f>A60</f>
        <v>狭山ヶ丘</v>
      </c>
      <c r="L56" s="391"/>
      <c r="M56" s="394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381"/>
      <c r="C57" s="382"/>
      <c r="D57" s="383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84"/>
      <c r="F58" s="385"/>
      <c r="G58" s="386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2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384"/>
      <c r="I59" s="385"/>
      <c r="J59" s="386"/>
      <c r="K59" s="81">
        <v>7</v>
      </c>
      <c r="L59" s="95" t="str">
        <f>IF(K59="","",IF(K59&gt;M59,"〇",IF(K59&lt;M59,"●","△")))</f>
        <v>〇</v>
      </c>
      <c r="M59" s="142">
        <v>0</v>
      </c>
      <c r="N59" s="122">
        <v>3</v>
      </c>
      <c r="O59" s="91">
        <f>IF(N59="","",P59*3+Q59*1)</f>
        <v>7</v>
      </c>
      <c r="P59" s="92">
        <f t="shared" si="21"/>
        <v>2</v>
      </c>
      <c r="Q59" s="92">
        <f t="shared" si="22"/>
        <v>1</v>
      </c>
      <c r="R59" s="92">
        <f t="shared" si="23"/>
        <v>0</v>
      </c>
      <c r="S59" s="92">
        <f>IF(N59="","",SUM(E59,B59,K59))</f>
        <v>10</v>
      </c>
      <c r="T59" s="92">
        <f>IF(N59="","",SUM(G59,D59,M59))</f>
        <v>0</v>
      </c>
      <c r="U59" s="117">
        <f>IF(N59="","",S59-T59)</f>
        <v>10</v>
      </c>
      <c r="V59" s="147">
        <v>1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>
        <v>0</v>
      </c>
      <c r="I60" s="96" t="str">
        <f>IF(H60="","",IF(H60&gt;J60,"〇",IF(H60&lt;J60,"●","△")))</f>
        <v>●</v>
      </c>
      <c r="J60" s="135">
        <v>7</v>
      </c>
      <c r="K60" s="387"/>
      <c r="L60" s="388"/>
      <c r="M60" s="389"/>
      <c r="N60" s="123">
        <v>3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3</v>
      </c>
      <c r="S60" s="99">
        <f>IF(N60="","",SUM(E60,H60,B60))</f>
        <v>1</v>
      </c>
      <c r="T60" s="99">
        <f>IF(N60="","",SUM(G60,J60,D60))</f>
        <v>14</v>
      </c>
      <c r="U60" s="118">
        <f>IF(N60="","",S60-T60)</f>
        <v>-13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390" t="str">
        <f>A64</f>
        <v>昌平</v>
      </c>
      <c r="C63" s="391"/>
      <c r="D63" s="392"/>
      <c r="E63" s="393" t="str">
        <f>A65</f>
        <v>浦和実業</v>
      </c>
      <c r="F63" s="391"/>
      <c r="G63" s="392"/>
      <c r="H63" s="393" t="str">
        <f>A66</f>
        <v>淑徳与野</v>
      </c>
      <c r="I63" s="391"/>
      <c r="J63" s="392"/>
      <c r="K63" s="393" t="str">
        <f>A67</f>
        <v>浦和一女</v>
      </c>
      <c r="L63" s="391"/>
      <c r="M63" s="394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381"/>
      <c r="C64" s="382"/>
      <c r="D64" s="383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384"/>
      <c r="F65" s="385"/>
      <c r="G65" s="386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84"/>
      <c r="I66" s="385"/>
      <c r="J66" s="386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87"/>
      <c r="L67" s="388"/>
      <c r="M67" s="389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30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3" zoomScaleNormal="100" workbookViewId="0">
      <selection activeCell="AY28" sqref="A15:AY28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6"/>
      <c r="B16" s="154"/>
      <c r="C16" s="15"/>
      <c r="D16" s="15"/>
      <c r="E16" s="15"/>
      <c r="F16" s="15"/>
      <c r="G16" s="447" t="s">
        <v>166</v>
      </c>
      <c r="H16" s="448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447" t="s">
        <v>391</v>
      </c>
      <c r="U16" s="448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47" t="s">
        <v>392</v>
      </c>
      <c r="AH16" s="448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447" t="s">
        <v>393</v>
      </c>
      <c r="AT16" s="448"/>
      <c r="AU16" s="15"/>
      <c r="AV16" s="15"/>
      <c r="AW16" s="15"/>
      <c r="AX16" s="15"/>
      <c r="AY16" s="35"/>
    </row>
    <row r="17" spans="1:51" ht="14.25" thickTop="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297"/>
      <c r="E18" s="17"/>
      <c r="F18" s="17"/>
      <c r="G18" s="17"/>
      <c r="H18" s="17"/>
      <c r="I18" s="17"/>
      <c r="J18" s="17"/>
      <c r="K18" s="293"/>
      <c r="L18" s="15"/>
      <c r="M18" s="15"/>
      <c r="N18" s="15"/>
      <c r="O18" s="15"/>
      <c r="P18" s="15"/>
      <c r="Q18" s="297"/>
      <c r="R18" s="17"/>
      <c r="S18" s="17"/>
      <c r="T18" s="17"/>
      <c r="U18" s="17"/>
      <c r="V18" s="17"/>
      <c r="W18" s="17"/>
      <c r="X18" s="293"/>
      <c r="Y18" s="15"/>
      <c r="Z18" s="15"/>
      <c r="AA18" s="15"/>
      <c r="AB18" s="15"/>
      <c r="AC18" s="15"/>
      <c r="AD18" s="297"/>
      <c r="AE18" s="17"/>
      <c r="AF18" s="17"/>
      <c r="AG18" s="17"/>
      <c r="AH18" s="17"/>
      <c r="AI18" s="17"/>
      <c r="AJ18" s="17"/>
      <c r="AK18" s="293"/>
      <c r="AL18" s="15"/>
      <c r="AM18" s="15"/>
      <c r="AN18" s="15"/>
      <c r="AO18" s="15"/>
      <c r="AP18" s="297"/>
      <c r="AQ18" s="17"/>
      <c r="AR18" s="17"/>
      <c r="AS18" s="17"/>
      <c r="AT18" s="17"/>
      <c r="AU18" s="17"/>
      <c r="AV18" s="17"/>
      <c r="AW18" s="293"/>
      <c r="AX18" s="15"/>
      <c r="AY18" s="35"/>
    </row>
    <row r="19" spans="1:51" ht="14.25" thickBot="1">
      <c r="A19" s="34"/>
      <c r="B19" s="15"/>
      <c r="C19" s="309"/>
      <c r="D19" s="296">
        <v>8</v>
      </c>
      <c r="E19" s="33">
        <v>0</v>
      </c>
      <c r="F19" s="15"/>
      <c r="G19" s="15"/>
      <c r="H19" s="15"/>
      <c r="I19" s="15"/>
      <c r="J19" s="15">
        <v>0</v>
      </c>
      <c r="K19" s="310">
        <v>6</v>
      </c>
      <c r="L19" s="309"/>
      <c r="M19" s="15"/>
      <c r="N19" s="15"/>
      <c r="O19" s="15"/>
      <c r="P19" s="309"/>
      <c r="Q19" s="296">
        <v>1</v>
      </c>
      <c r="R19" s="33">
        <v>0</v>
      </c>
      <c r="S19" s="15"/>
      <c r="T19" s="15"/>
      <c r="U19" s="15"/>
      <c r="V19" s="15"/>
      <c r="W19" s="15">
        <v>1</v>
      </c>
      <c r="X19" s="310">
        <v>8</v>
      </c>
      <c r="Y19" s="309"/>
      <c r="Z19" s="15"/>
      <c r="AA19" s="15"/>
      <c r="AB19" s="15"/>
      <c r="AC19" s="309"/>
      <c r="AD19" s="296">
        <v>5</v>
      </c>
      <c r="AE19" s="33">
        <v>0</v>
      </c>
      <c r="AF19" s="15"/>
      <c r="AG19" s="15"/>
      <c r="AH19" s="15"/>
      <c r="AI19" s="15"/>
      <c r="AJ19" s="15">
        <v>2</v>
      </c>
      <c r="AK19" s="310">
        <v>8</v>
      </c>
      <c r="AL19" s="309"/>
      <c r="AM19" s="15"/>
      <c r="AN19" s="15"/>
      <c r="AO19" s="309"/>
      <c r="AP19" s="296">
        <v>6</v>
      </c>
      <c r="AQ19" s="33">
        <v>0</v>
      </c>
      <c r="AR19" s="15"/>
      <c r="AS19" s="15"/>
      <c r="AT19" s="15"/>
      <c r="AU19" s="15"/>
      <c r="AV19" s="15">
        <v>0</v>
      </c>
      <c r="AW19" s="310">
        <v>8</v>
      </c>
      <c r="AX19" s="309"/>
      <c r="AY19" s="35"/>
    </row>
    <row r="20" spans="1:51" ht="14.25" thickBot="1">
      <c r="A20" s="34"/>
      <c r="B20" s="15"/>
      <c r="C20" s="293"/>
      <c r="D20" s="15"/>
      <c r="E20" s="294">
        <v>1</v>
      </c>
      <c r="F20" s="15">
        <v>0</v>
      </c>
      <c r="G20" s="15"/>
      <c r="H20" s="15"/>
      <c r="I20" s="296">
        <v>0</v>
      </c>
      <c r="J20" s="295">
        <v>0</v>
      </c>
      <c r="K20" s="15"/>
      <c r="L20" s="297"/>
      <c r="M20" s="15"/>
      <c r="N20" s="15"/>
      <c r="O20" s="15"/>
      <c r="P20" s="293"/>
      <c r="Q20" s="15"/>
      <c r="R20" s="17">
        <v>10</v>
      </c>
      <c r="S20" s="293">
        <v>0</v>
      </c>
      <c r="T20" s="15"/>
      <c r="U20" s="15"/>
      <c r="V20" s="297">
        <v>4</v>
      </c>
      <c r="W20" s="295">
        <v>1</v>
      </c>
      <c r="X20" s="15"/>
      <c r="Y20" s="297"/>
      <c r="Z20" s="15"/>
      <c r="AA20" s="15"/>
      <c r="AB20" s="15"/>
      <c r="AC20" s="293"/>
      <c r="AD20" s="15"/>
      <c r="AE20" s="17">
        <v>5</v>
      </c>
      <c r="AF20" s="299">
        <v>0</v>
      </c>
      <c r="AG20" s="15"/>
      <c r="AH20" s="15"/>
      <c r="AI20" s="15">
        <v>3</v>
      </c>
      <c r="AJ20" s="307">
        <v>0</v>
      </c>
      <c r="AK20" s="15"/>
      <c r="AL20" s="297"/>
      <c r="AM20" s="15"/>
      <c r="AN20" s="15"/>
      <c r="AO20" s="293"/>
      <c r="AP20" s="15"/>
      <c r="AQ20" s="17">
        <v>3</v>
      </c>
      <c r="AR20" s="293">
        <v>0</v>
      </c>
      <c r="AS20" s="15"/>
      <c r="AT20" s="15"/>
      <c r="AU20" s="297">
        <v>1</v>
      </c>
      <c r="AV20" s="17">
        <v>4</v>
      </c>
      <c r="AW20" s="15"/>
      <c r="AX20" s="297"/>
      <c r="AY20" s="35"/>
    </row>
    <row r="21" spans="1:51">
      <c r="A21" s="34"/>
      <c r="B21" s="15"/>
      <c r="C21" s="293"/>
      <c r="D21" s="15"/>
      <c r="E21" s="441" t="s">
        <v>447</v>
      </c>
      <c r="F21" s="442"/>
      <c r="G21" s="15"/>
      <c r="H21" s="297"/>
      <c r="I21" s="439" t="s">
        <v>448</v>
      </c>
      <c r="J21" s="440"/>
      <c r="K21" s="15"/>
      <c r="L21" s="297"/>
      <c r="M21" s="15"/>
      <c r="N21" s="15"/>
      <c r="O21" s="15"/>
      <c r="P21" s="293"/>
      <c r="Q21" s="15"/>
      <c r="R21" s="298"/>
      <c r="S21" s="18"/>
      <c r="T21" s="15"/>
      <c r="U21" s="15"/>
      <c r="V21" s="298"/>
      <c r="W21" s="35"/>
      <c r="X21" s="15"/>
      <c r="Y21" s="297"/>
      <c r="Z21" s="15"/>
      <c r="AA21" s="15"/>
      <c r="AB21" s="15"/>
      <c r="AC21" s="293"/>
      <c r="AD21" s="15"/>
      <c r="AE21" s="298"/>
      <c r="AF21" s="18"/>
      <c r="AG21" s="15"/>
      <c r="AH21" s="15"/>
      <c r="AI21" s="298"/>
      <c r="AJ21" s="35"/>
      <c r="AK21" s="15"/>
      <c r="AL21" s="297"/>
      <c r="AM21" s="15"/>
      <c r="AN21" s="15"/>
      <c r="AO21" s="293"/>
      <c r="AP21" s="15"/>
      <c r="AQ21" s="298"/>
      <c r="AR21" s="18"/>
      <c r="AS21" s="15"/>
      <c r="AT21" s="15"/>
      <c r="AU21" s="6"/>
      <c r="AV21" s="308"/>
      <c r="AW21" s="15"/>
      <c r="AX21" s="297"/>
      <c r="AY21" s="35"/>
    </row>
    <row r="22" spans="1:51">
      <c r="A22" s="34"/>
      <c r="B22" s="15"/>
      <c r="C22" s="300"/>
      <c r="D22" s="36"/>
      <c r="E22" s="293"/>
      <c r="F22" s="35"/>
      <c r="G22" s="15"/>
      <c r="H22" s="297"/>
      <c r="I22" s="15"/>
      <c r="J22" s="35"/>
      <c r="K22" s="15"/>
      <c r="L22" s="297"/>
      <c r="M22" s="4"/>
      <c r="N22" s="15"/>
      <c r="O22" s="15"/>
      <c r="P22" s="300"/>
      <c r="Q22" s="36"/>
      <c r="R22" s="293"/>
      <c r="S22" s="35"/>
      <c r="T22" s="15"/>
      <c r="U22" s="15"/>
      <c r="V22" s="293"/>
      <c r="W22" s="35"/>
      <c r="X22" s="15"/>
      <c r="Y22" s="297"/>
      <c r="Z22" s="4"/>
      <c r="AA22" s="15"/>
      <c r="AB22" s="15"/>
      <c r="AC22" s="300"/>
      <c r="AD22" s="36"/>
      <c r="AE22" s="293"/>
      <c r="AF22" s="35"/>
      <c r="AG22" s="15"/>
      <c r="AH22" s="15"/>
      <c r="AI22" s="293"/>
      <c r="AJ22" s="35"/>
      <c r="AK22" s="15"/>
      <c r="AL22" s="297"/>
      <c r="AM22" s="4"/>
      <c r="AN22" s="15"/>
      <c r="AO22" s="300"/>
      <c r="AP22" s="36"/>
      <c r="AQ22" s="293"/>
      <c r="AR22" s="35"/>
      <c r="AS22" s="15"/>
      <c r="AT22" s="15"/>
      <c r="AU22" s="34"/>
      <c r="AV22" s="297"/>
      <c r="AW22" s="15"/>
      <c r="AX22" s="297"/>
      <c r="AY22" s="198"/>
    </row>
    <row r="23" spans="1:51" ht="13.5" customHeight="1">
      <c r="A23" s="34"/>
      <c r="B23" s="443" t="s">
        <v>371</v>
      </c>
      <c r="C23" s="443"/>
      <c r="D23" s="446" t="s">
        <v>372</v>
      </c>
      <c r="E23" s="446"/>
      <c r="F23" s="446" t="s">
        <v>60</v>
      </c>
      <c r="G23" s="446"/>
      <c r="H23" s="446" t="s">
        <v>384</v>
      </c>
      <c r="I23" s="446"/>
      <c r="J23" s="446" t="s">
        <v>373</v>
      </c>
      <c r="K23" s="446"/>
      <c r="L23" s="443" t="s">
        <v>374</v>
      </c>
      <c r="M23" s="443"/>
      <c r="N23" s="15"/>
      <c r="O23" s="443" t="s">
        <v>375</v>
      </c>
      <c r="P23" s="443"/>
      <c r="Q23" s="446" t="s">
        <v>376</v>
      </c>
      <c r="R23" s="446"/>
      <c r="S23" s="446" t="s">
        <v>385</v>
      </c>
      <c r="T23" s="446"/>
      <c r="U23" s="446" t="s">
        <v>386</v>
      </c>
      <c r="V23" s="446"/>
      <c r="W23" s="446" t="s">
        <v>387</v>
      </c>
      <c r="X23" s="446"/>
      <c r="Y23" s="443" t="s">
        <v>377</v>
      </c>
      <c r="Z23" s="443"/>
      <c r="AA23" s="15"/>
      <c r="AB23" s="443" t="s">
        <v>378</v>
      </c>
      <c r="AC23" s="443"/>
      <c r="AD23" s="446" t="s">
        <v>382</v>
      </c>
      <c r="AE23" s="446"/>
      <c r="AF23" s="446" t="s">
        <v>59</v>
      </c>
      <c r="AG23" s="446"/>
      <c r="AH23" s="446" t="s">
        <v>388</v>
      </c>
      <c r="AI23" s="446"/>
      <c r="AJ23" s="446" t="s">
        <v>58</v>
      </c>
      <c r="AK23" s="446"/>
      <c r="AL23" s="443" t="s">
        <v>379</v>
      </c>
      <c r="AM23" s="443"/>
      <c r="AN23" s="443" t="s">
        <v>380</v>
      </c>
      <c r="AO23" s="443"/>
      <c r="AP23" s="446" t="s">
        <v>61</v>
      </c>
      <c r="AQ23" s="446"/>
      <c r="AR23" s="446" t="s">
        <v>389</v>
      </c>
      <c r="AS23" s="446"/>
      <c r="AT23" s="446" t="s">
        <v>383</v>
      </c>
      <c r="AU23" s="446"/>
      <c r="AV23" s="446" t="s">
        <v>390</v>
      </c>
      <c r="AW23" s="446"/>
      <c r="AX23" s="443" t="s">
        <v>381</v>
      </c>
      <c r="AY23" s="444"/>
    </row>
    <row r="24" spans="1:51" ht="13.5" customHeight="1">
      <c r="A24" s="34"/>
      <c r="B24" s="443"/>
      <c r="C24" s="443"/>
      <c r="D24" s="445" t="s">
        <v>402</v>
      </c>
      <c r="E24" s="445"/>
      <c r="F24" s="445" t="s">
        <v>403</v>
      </c>
      <c r="G24" s="445"/>
      <c r="H24" s="445" t="s">
        <v>404</v>
      </c>
      <c r="I24" s="445"/>
      <c r="J24" s="445" t="s">
        <v>405</v>
      </c>
      <c r="K24" s="445"/>
      <c r="L24" s="443"/>
      <c r="M24" s="443"/>
      <c r="N24" s="15"/>
      <c r="O24" s="443"/>
      <c r="P24" s="443"/>
      <c r="Q24" s="445" t="s">
        <v>394</v>
      </c>
      <c r="R24" s="445"/>
      <c r="S24" s="445" t="s">
        <v>406</v>
      </c>
      <c r="T24" s="445"/>
      <c r="U24" s="445" t="s">
        <v>407</v>
      </c>
      <c r="V24" s="445"/>
      <c r="W24" s="445" t="s">
        <v>408</v>
      </c>
      <c r="X24" s="445"/>
      <c r="Y24" s="443"/>
      <c r="Z24" s="443"/>
      <c r="AA24" s="15"/>
      <c r="AB24" s="443"/>
      <c r="AC24" s="443"/>
      <c r="AD24" s="445" t="s">
        <v>409</v>
      </c>
      <c r="AE24" s="445"/>
      <c r="AF24" s="445" t="s">
        <v>410</v>
      </c>
      <c r="AG24" s="445"/>
      <c r="AH24" s="445" t="s">
        <v>395</v>
      </c>
      <c r="AI24" s="445"/>
      <c r="AJ24" s="445" t="s">
        <v>411</v>
      </c>
      <c r="AK24" s="445"/>
      <c r="AL24" s="443"/>
      <c r="AM24" s="443"/>
      <c r="AN24" s="443"/>
      <c r="AO24" s="443"/>
      <c r="AP24" s="445" t="s">
        <v>412</v>
      </c>
      <c r="AQ24" s="445"/>
      <c r="AR24" s="445" t="s">
        <v>413</v>
      </c>
      <c r="AS24" s="445"/>
      <c r="AT24" s="449" t="s">
        <v>414</v>
      </c>
      <c r="AU24" s="449"/>
      <c r="AV24" s="445" t="s">
        <v>415</v>
      </c>
      <c r="AW24" s="445"/>
      <c r="AX24" s="443"/>
      <c r="AY24" s="444"/>
    </row>
    <row r="25" spans="1:51">
      <c r="A25" s="34"/>
      <c r="B25" s="443"/>
      <c r="C25" s="443"/>
      <c r="D25" s="445"/>
      <c r="E25" s="445"/>
      <c r="F25" s="445"/>
      <c r="G25" s="445"/>
      <c r="H25" s="445"/>
      <c r="I25" s="445"/>
      <c r="J25" s="445"/>
      <c r="K25" s="445"/>
      <c r="L25" s="443"/>
      <c r="M25" s="443"/>
      <c r="N25" s="15"/>
      <c r="O25" s="443"/>
      <c r="P25" s="443"/>
      <c r="Q25" s="445"/>
      <c r="R25" s="445"/>
      <c r="S25" s="445"/>
      <c r="T25" s="445"/>
      <c r="U25" s="445"/>
      <c r="V25" s="445"/>
      <c r="W25" s="445"/>
      <c r="X25" s="445"/>
      <c r="Y25" s="443"/>
      <c r="Z25" s="443"/>
      <c r="AA25" s="15"/>
      <c r="AB25" s="443"/>
      <c r="AC25" s="443"/>
      <c r="AD25" s="445"/>
      <c r="AE25" s="445"/>
      <c r="AF25" s="445"/>
      <c r="AG25" s="445"/>
      <c r="AH25" s="445"/>
      <c r="AI25" s="445"/>
      <c r="AJ25" s="445"/>
      <c r="AK25" s="445"/>
      <c r="AL25" s="443"/>
      <c r="AM25" s="443"/>
      <c r="AN25" s="443"/>
      <c r="AO25" s="443"/>
      <c r="AP25" s="445"/>
      <c r="AQ25" s="445"/>
      <c r="AR25" s="445"/>
      <c r="AS25" s="445"/>
      <c r="AT25" s="449"/>
      <c r="AU25" s="449"/>
      <c r="AV25" s="445"/>
      <c r="AW25" s="445"/>
      <c r="AX25" s="443"/>
      <c r="AY25" s="444"/>
    </row>
    <row r="26" spans="1:51">
      <c r="A26" s="34"/>
      <c r="B26" s="443"/>
      <c r="C26" s="443"/>
      <c r="D26" s="445"/>
      <c r="E26" s="445"/>
      <c r="F26" s="445"/>
      <c r="G26" s="445"/>
      <c r="H26" s="445"/>
      <c r="I26" s="445"/>
      <c r="J26" s="445"/>
      <c r="K26" s="445"/>
      <c r="L26" s="443"/>
      <c r="M26" s="443"/>
      <c r="N26" s="15"/>
      <c r="O26" s="443"/>
      <c r="P26" s="443"/>
      <c r="Q26" s="445"/>
      <c r="R26" s="445"/>
      <c r="S26" s="445"/>
      <c r="T26" s="445"/>
      <c r="U26" s="445"/>
      <c r="V26" s="445"/>
      <c r="W26" s="445"/>
      <c r="X26" s="445"/>
      <c r="Y26" s="443"/>
      <c r="Z26" s="443"/>
      <c r="AA26" s="15"/>
      <c r="AB26" s="443"/>
      <c r="AC26" s="443"/>
      <c r="AD26" s="445"/>
      <c r="AE26" s="445"/>
      <c r="AF26" s="445"/>
      <c r="AG26" s="445"/>
      <c r="AH26" s="445"/>
      <c r="AI26" s="445"/>
      <c r="AJ26" s="445"/>
      <c r="AK26" s="445"/>
      <c r="AL26" s="443"/>
      <c r="AM26" s="443"/>
      <c r="AN26" s="443"/>
      <c r="AO26" s="443"/>
      <c r="AP26" s="445"/>
      <c r="AQ26" s="445"/>
      <c r="AR26" s="445"/>
      <c r="AS26" s="445"/>
      <c r="AT26" s="449"/>
      <c r="AU26" s="449"/>
      <c r="AV26" s="445"/>
      <c r="AW26" s="445"/>
      <c r="AX26" s="443"/>
      <c r="AY26" s="444"/>
    </row>
    <row r="27" spans="1:51">
      <c r="A27" s="34"/>
      <c r="B27" s="443"/>
      <c r="C27" s="443"/>
      <c r="D27" s="445"/>
      <c r="E27" s="445"/>
      <c r="F27" s="445"/>
      <c r="G27" s="445"/>
      <c r="H27" s="445"/>
      <c r="I27" s="445"/>
      <c r="J27" s="445"/>
      <c r="K27" s="445"/>
      <c r="L27" s="443"/>
      <c r="M27" s="443"/>
      <c r="N27" s="15"/>
      <c r="O27" s="443"/>
      <c r="P27" s="443"/>
      <c r="Q27" s="445"/>
      <c r="R27" s="445"/>
      <c r="S27" s="445"/>
      <c r="T27" s="445"/>
      <c r="U27" s="445"/>
      <c r="V27" s="445"/>
      <c r="W27" s="445"/>
      <c r="X27" s="445"/>
      <c r="Y27" s="443"/>
      <c r="Z27" s="443"/>
      <c r="AA27" s="15"/>
      <c r="AB27" s="443"/>
      <c r="AC27" s="443"/>
      <c r="AD27" s="445"/>
      <c r="AE27" s="445"/>
      <c r="AF27" s="445"/>
      <c r="AG27" s="445"/>
      <c r="AH27" s="445"/>
      <c r="AI27" s="445"/>
      <c r="AJ27" s="445"/>
      <c r="AK27" s="445"/>
      <c r="AL27" s="443"/>
      <c r="AM27" s="443"/>
      <c r="AN27" s="443"/>
      <c r="AO27" s="443"/>
      <c r="AP27" s="445"/>
      <c r="AQ27" s="445"/>
      <c r="AR27" s="445"/>
      <c r="AS27" s="445"/>
      <c r="AT27" s="449"/>
      <c r="AU27" s="449"/>
      <c r="AV27" s="445"/>
      <c r="AW27" s="445"/>
      <c r="AX27" s="443"/>
      <c r="AY27" s="444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264"/>
      <c r="AY28" s="265"/>
    </row>
  </sheetData>
  <mergeCells count="46">
    <mergeCell ref="G16:H16"/>
    <mergeCell ref="T16:U16"/>
    <mergeCell ref="AG16:AH16"/>
    <mergeCell ref="AS16:AT16"/>
    <mergeCell ref="D23:E23"/>
    <mergeCell ref="F23:G23"/>
    <mergeCell ref="H23:I23"/>
    <mergeCell ref="J23:K23"/>
    <mergeCell ref="Q23:R23"/>
    <mergeCell ref="S23:T23"/>
    <mergeCell ref="U23:V23"/>
    <mergeCell ref="W23:X23"/>
    <mergeCell ref="AD23:AE23"/>
    <mergeCell ref="AF23:AG23"/>
    <mergeCell ref="AB23:AC27"/>
    <mergeCell ref="AT24:AU27"/>
    <mergeCell ref="AV23:AW23"/>
    <mergeCell ref="AD24:AE27"/>
    <mergeCell ref="AF24:AG27"/>
    <mergeCell ref="AH24:AI27"/>
    <mergeCell ref="AJ24:AK27"/>
    <mergeCell ref="AP24:AQ27"/>
    <mergeCell ref="AR24:AS27"/>
    <mergeCell ref="AV24:AW27"/>
    <mergeCell ref="AN23:AO27"/>
    <mergeCell ref="AH23:AI23"/>
    <mergeCell ref="AJ23:AK23"/>
    <mergeCell ref="AP23:AQ23"/>
    <mergeCell ref="AR23:AS23"/>
    <mergeCell ref="AT23:AU23"/>
    <mergeCell ref="I21:J21"/>
    <mergeCell ref="E21:F21"/>
    <mergeCell ref="AX23:AY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0" sqref="A10:AY23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1" t="s">
        <v>176</v>
      </c>
    </row>
    <row r="3" spans="1:22" ht="27.75" customHeight="1" thickBot="1">
      <c r="A3" s="40" t="s">
        <v>167</v>
      </c>
      <c r="B3" s="390" t="str">
        <f>A4</f>
        <v>a</v>
      </c>
      <c r="C3" s="391"/>
      <c r="D3" s="392"/>
      <c r="E3" s="393" t="str">
        <f>A5</f>
        <v>b</v>
      </c>
      <c r="F3" s="391"/>
      <c r="G3" s="392"/>
      <c r="H3" s="393" t="str">
        <f>A6</f>
        <v>c</v>
      </c>
      <c r="I3" s="391"/>
      <c r="J3" s="392"/>
      <c r="K3" s="393" t="str">
        <f>A7</f>
        <v>d</v>
      </c>
      <c r="L3" s="391"/>
      <c r="M3" s="394"/>
      <c r="N3" s="212" t="s">
        <v>68</v>
      </c>
      <c r="O3" s="213" t="s">
        <v>168</v>
      </c>
      <c r="P3" s="214" t="s">
        <v>169</v>
      </c>
      <c r="Q3" s="86" t="s">
        <v>170</v>
      </c>
      <c r="R3" s="215" t="s">
        <v>171</v>
      </c>
      <c r="S3" s="215" t="s">
        <v>172</v>
      </c>
      <c r="T3" s="215" t="s">
        <v>173</v>
      </c>
      <c r="U3" s="216" t="s">
        <v>174</v>
      </c>
      <c r="V3" s="217" t="s">
        <v>175</v>
      </c>
    </row>
    <row r="4" spans="1:22" ht="27.75" customHeight="1">
      <c r="A4" s="45" t="s">
        <v>177</v>
      </c>
      <c r="B4" s="381"/>
      <c r="C4" s="382"/>
      <c r="D4" s="383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178</v>
      </c>
      <c r="B5" s="130"/>
      <c r="C5" s="192" t="str">
        <f>IF(B5="","",IF(B5&gt;D5,"〇",IF(B5&lt;D5,"●","△")))</f>
        <v/>
      </c>
      <c r="D5" s="133"/>
      <c r="E5" s="384"/>
      <c r="F5" s="385"/>
      <c r="G5" s="386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179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84"/>
      <c r="I6" s="385"/>
      <c r="J6" s="386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180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87"/>
      <c r="L7" s="388"/>
      <c r="M7" s="389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2016-09-03T09:34:37Z</cp:lastPrinted>
  <dcterms:created xsi:type="dcterms:W3CDTF">2004-12-15T11:55:44Z</dcterms:created>
  <dcterms:modified xsi:type="dcterms:W3CDTF">2016-09-03T09:40:14Z</dcterms:modified>
</cp:coreProperties>
</file>